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ables/table1.xml" ContentType="application/vnd.openxmlformats-officedocument.spreadsheetml.table+xml"/>
  <Override PartName="/xl/worksheets/sheet4.xml" ContentType="application/vnd.openxmlformats-officedocument.spreadsheetml.worksheet+xml"/>
  <Override PartName="/xl/tables/table2.xml" ContentType="application/vnd.openxmlformats-officedocument.spreadsheetml.table+xml"/>
  <Override PartName="/xl/worksheets/sheet5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shboard" sheetId="1" state="visible" r:id="rId1"/>
    <sheet xmlns:r="http://schemas.openxmlformats.org/officeDocument/2006/relationships" name="Setup" sheetId="2" state="visible" r:id="rId2"/>
    <sheet xmlns:r="http://schemas.openxmlformats.org/officeDocument/2006/relationships" name="Master Schedule" sheetId="3" state="visible" r:id="rId3"/>
    <sheet xmlns:r="http://schemas.openxmlformats.org/officeDocument/2006/relationships" name="Milestones" sheetId="4" state="visible" r:id="rId4"/>
    <sheet xmlns:r="http://schemas.openxmlformats.org/officeDocument/2006/relationships" name="Instructions" sheetId="5" state="visible" r:id="rId5"/>
  </sheets>
  <definedNames/>
  <calcPr calcId="124519" calcMode="auto" fullCalcOnLoad="1" forceFullCalc="1"/>
</workbook>
</file>

<file path=xl/styles.xml><?xml version="1.0" encoding="utf-8"?>
<styleSheet xmlns="http://schemas.openxmlformats.org/spreadsheetml/2006/main">
  <numFmts count="1">
    <numFmt numFmtId="164" formatCode="m/d/yyyy"/>
  </numFmts>
  <fonts count="5">
    <font>
      <name val="Calibri"/>
      <family val="2"/>
      <color theme="1"/>
      <sz val="11"/>
      <scheme val="minor"/>
    </font>
    <font>
      <name val="Aptos Display"/>
      <b val="1"/>
      <color rgb="00FFFFFF"/>
      <sz val="16"/>
    </font>
    <font>
      <name val="Aptos"/>
      <b val="1"/>
      <color rgb="001F2937"/>
      <sz val="10"/>
    </font>
    <font>
      <name val="Aptos"/>
      <color rgb="001F2937"/>
      <sz val="10"/>
    </font>
    <font>
      <name val="Aptos"/>
      <b val="1"/>
      <color rgb="00FFFFFF"/>
      <sz val="11"/>
    </font>
  </fonts>
  <fills count="11">
    <fill>
      <patternFill/>
    </fill>
    <fill>
      <patternFill patternType="gray125"/>
    </fill>
    <fill>
      <patternFill patternType="solid">
        <fgColor rgb="0017365D"/>
      </patternFill>
    </fill>
    <fill>
      <patternFill patternType="solid">
        <fgColor rgb="00D9EAF7"/>
      </patternFill>
    </fill>
    <fill>
      <patternFill patternType="solid">
        <fgColor rgb="00E7ECEF"/>
      </patternFill>
    </fill>
    <fill>
      <patternFill patternType="solid">
        <fgColor rgb="00C75B39"/>
      </patternFill>
    </fill>
    <fill>
      <patternFill patternType="solid">
        <fgColor rgb="00146B4A"/>
      </patternFill>
    </fill>
    <fill>
      <patternFill patternType="solid">
        <fgColor rgb="00F7E7B3"/>
      </patternFill>
    </fill>
    <fill>
      <patternFill patternType="solid">
        <fgColor rgb="00FFFFFF"/>
      </patternFill>
    </fill>
    <fill>
      <patternFill patternType="solid">
        <fgColor rgb="00FFF3D6"/>
      </patternFill>
    </fill>
    <fill>
      <patternFill patternType="solid">
        <fgColor rgb="00FFF2CC"/>
      </patternFill>
    </fill>
  </fills>
  <borders count="6">
    <border>
      <left/>
      <right/>
      <top/>
      <bottom/>
      <diagonal/>
    </border>
    <border>
      <left style="thin">
        <color rgb="00CBD5D8"/>
      </left>
      <right style="thin">
        <color rgb="00CBD5D8"/>
      </right>
      <top style="thin">
        <color rgb="00CBD5D8"/>
      </top>
      <bottom style="thin">
        <color rgb="00CBD5D8"/>
      </bottom>
    </border>
    <border>
      <left/>
      <right/>
      <top style="thin">
        <color rgb="00CBD5D8"/>
      </top>
      <bottom/>
      <diagonal/>
    </border>
    <border>
      <left/>
      <right style="thin">
        <color rgb="00CBD5D8"/>
      </right>
      <top style="thin">
        <color rgb="00CBD5D8"/>
      </top>
      <bottom/>
      <diagonal/>
    </border>
    <border>
      <left/>
      <right/>
      <top style="thin">
        <color rgb="00CBD5D8"/>
      </top>
      <bottom style="thin">
        <color rgb="00CBD5D8"/>
      </bottom>
      <diagonal/>
    </border>
    <border>
      <left/>
      <right style="thin">
        <color rgb="00CBD5D8"/>
      </right>
      <top style="thin">
        <color rgb="00CBD5D8"/>
      </top>
      <bottom style="thin">
        <color rgb="00CBD5D8"/>
      </bottom>
      <diagonal/>
    </border>
  </borders>
  <cellStyleXfs count="1">
    <xf numFmtId="0" fontId="0" fillId="0" borderId="0"/>
  </cellStyleXfs>
  <cellXfs count="40">
    <xf numFmtId="0" fontId="0" fillId="0" borderId="0" pivotButton="0" quotePrefix="0" xfId="0"/>
    <xf numFmtId="0" fontId="1" fillId="2" borderId="1" applyAlignment="1" pivotButton="0" quotePrefix="0" xfId="0">
      <alignment horizontal="left" vertical="center" wrapText="1"/>
    </xf>
    <xf numFmtId="0" fontId="0" fillId="0" borderId="4" pivotButton="0" quotePrefix="0" xfId="0"/>
    <xf numFmtId="0" fontId="0" fillId="0" borderId="5" pivotButton="0" quotePrefix="0" xfId="0"/>
    <xf numFmtId="0" fontId="2" fillId="3" borderId="1" applyAlignment="1" pivotButton="0" quotePrefix="0" xfId="0">
      <alignment horizontal="left" vertical="center" wrapText="1"/>
    </xf>
    <xf numFmtId="0" fontId="0" fillId="3" borderId="1" applyAlignment="1" pivotButton="0" quotePrefix="0" xfId="0">
      <alignment horizontal="left" vertical="center" wrapText="1"/>
    </xf>
    <xf numFmtId="0" fontId="3" fillId="4" borderId="1" applyAlignment="1" pivotButton="0" quotePrefix="0" xfId="0">
      <alignment horizontal="left" vertical="center" wrapText="1"/>
    </xf>
    <xf numFmtId="0" fontId="0" fillId="4" borderId="1" pivotButton="0" quotePrefix="0" xfId="0"/>
    <xf numFmtId="164" fontId="3" fillId="4" borderId="1" applyAlignment="1" pivotButton="0" quotePrefix="0" xfId="0">
      <alignment horizontal="center" vertical="center" wrapText="1"/>
    </xf>
    <xf numFmtId="0" fontId="0" fillId="4" borderId="1" applyAlignment="1" pivotButton="0" quotePrefix="0" xfId="0">
      <alignment horizontal="left" vertical="center" wrapText="1"/>
    </xf>
    <xf numFmtId="0" fontId="4" fillId="5" borderId="1" applyAlignment="1" pivotButton="0" quotePrefix="0" xfId="0">
      <alignment horizontal="left" vertical="center" wrapText="1"/>
    </xf>
    <xf numFmtId="1" fontId="2" fillId="4" borderId="1" applyAlignment="1" pivotButton="0" quotePrefix="0" xfId="0">
      <alignment horizontal="center" vertical="center" wrapText="1"/>
    </xf>
    <xf numFmtId="9" fontId="2" fillId="4" borderId="1" applyAlignment="1" pivotButton="0" quotePrefix="0" xfId="0">
      <alignment horizontal="center" vertical="center" wrapText="1"/>
    </xf>
    <xf numFmtId="0" fontId="0" fillId="5" borderId="1" pivotButton="0" quotePrefix="0" xfId="0"/>
    <xf numFmtId="0" fontId="4" fillId="6" borderId="1" applyAlignment="1" pivotButton="0" quotePrefix="0" xfId="0">
      <alignment horizontal="center" vertical="center" wrapText="1" shrinkToFit="1"/>
    </xf>
    <xf numFmtId="0" fontId="3" fillId="7" borderId="1" applyAlignment="1" pivotButton="0" quotePrefix="0" xfId="0">
      <alignment horizontal="left" vertical="center" wrapText="1"/>
    </xf>
    <xf numFmtId="1" fontId="3" fillId="7" borderId="1" applyAlignment="1" pivotButton="0" quotePrefix="0" xfId="0">
      <alignment horizontal="center" vertical="center" wrapText="1"/>
    </xf>
    <xf numFmtId="9" fontId="3" fillId="7" borderId="1" applyAlignment="1" pivotButton="0" quotePrefix="0" xfId="0">
      <alignment horizontal="center" vertical="center" wrapText="1"/>
    </xf>
    <xf numFmtId="0" fontId="3" fillId="8" borderId="1" applyAlignment="1" pivotButton="0" quotePrefix="0" xfId="0">
      <alignment horizontal="left" vertical="center" wrapText="1"/>
    </xf>
    <xf numFmtId="1" fontId="3" fillId="8" borderId="1" applyAlignment="1" pivotButton="0" quotePrefix="0" xfId="0">
      <alignment horizontal="center" vertical="center" wrapText="1"/>
    </xf>
    <xf numFmtId="9" fontId="3" fillId="8" borderId="1" applyAlignment="1" pivotButton="0" quotePrefix="0" xfId="0">
      <alignment horizontal="center" vertical="center" wrapText="1"/>
    </xf>
    <xf numFmtId="0" fontId="3" fillId="7" borderId="1" applyAlignment="1" pivotButton="0" quotePrefix="0" xfId="0">
      <alignment horizontal="center" vertical="center" wrapText="1"/>
    </xf>
    <xf numFmtId="164" fontId="3" fillId="7" borderId="1" applyAlignment="1" pivotButton="0" quotePrefix="0" xfId="0">
      <alignment horizontal="center" vertical="center" wrapText="1"/>
    </xf>
    <xf numFmtId="0" fontId="3" fillId="8" borderId="1" applyAlignment="1" pivotButton="0" quotePrefix="0" xfId="0">
      <alignment horizontal="center" vertical="center" wrapText="1"/>
    </xf>
    <xf numFmtId="164" fontId="3" fillId="8" borderId="1" applyAlignment="1" pivotButton="0" quotePrefix="0" xfId="0">
      <alignment horizontal="center" vertical="center" wrapText="1"/>
    </xf>
    <xf numFmtId="0" fontId="3" fillId="9" borderId="1" applyAlignment="1" pivotButton="0" quotePrefix="0" xfId="0">
      <alignment horizontal="left" vertical="center" wrapText="1"/>
    </xf>
    <xf numFmtId="164" fontId="3" fillId="9" borderId="1" applyAlignment="1" pivotButton="0" quotePrefix="0" xfId="0">
      <alignment horizontal="left" vertical="center" wrapText="1"/>
    </xf>
    <xf numFmtId="1" fontId="3" fillId="9" borderId="1" applyAlignment="1" pivotButton="0" quotePrefix="0" xfId="0">
      <alignment horizontal="left" vertical="center" wrapText="1"/>
    </xf>
    <xf numFmtId="0" fontId="4" fillId="6" borderId="1" applyAlignment="1" pivotButton="0" quotePrefix="0" xfId="0">
      <alignment horizontal="center" vertical="center" wrapText="1"/>
    </xf>
    <xf numFmtId="0" fontId="3" fillId="10" borderId="1" applyAlignment="1" pivotButton="0" quotePrefix="0" xfId="0">
      <alignment horizontal="left" vertical="center" wrapText="1"/>
    </xf>
    <xf numFmtId="0" fontId="3" fillId="3" borderId="1" applyAlignment="1" pivotButton="0" quotePrefix="0" xfId="0">
      <alignment horizontal="left" vertical="center" wrapText="1"/>
    </xf>
    <xf numFmtId="0" fontId="4" fillId="5" borderId="1" applyAlignment="1" pivotButton="0" quotePrefix="0" xfId="0">
      <alignment horizontal="center" vertical="center" wrapText="1"/>
    </xf>
    <xf numFmtId="164" fontId="4" fillId="6" borderId="1" applyAlignment="1" pivotButton="0" quotePrefix="0" xfId="0">
      <alignment horizontal="center" vertical="center" wrapText="1" shrinkToFit="1"/>
    </xf>
    <xf numFmtId="0" fontId="3" fillId="9" borderId="1" applyAlignment="1" pivotButton="0" quotePrefix="0" xfId="0">
      <alignment horizontal="center" vertical="center" wrapText="1"/>
    </xf>
    <xf numFmtId="164" fontId="3" fillId="9" borderId="1" applyAlignment="1" pivotButton="0" quotePrefix="0" xfId="0">
      <alignment horizontal="center" vertical="center" wrapText="1"/>
    </xf>
    <xf numFmtId="9" fontId="3" fillId="9" borderId="1" applyAlignment="1" pivotButton="0" quotePrefix="0" xfId="0">
      <alignment horizontal="center" vertical="center" wrapText="1"/>
    </xf>
    <xf numFmtId="1" fontId="3" fillId="4" borderId="1" applyAlignment="1" pivotButton="0" quotePrefix="0" xfId="0">
      <alignment horizontal="center" vertical="center" wrapText="1"/>
    </xf>
    <xf numFmtId="0" fontId="3" fillId="4" borderId="1" applyAlignment="1" pivotButton="0" quotePrefix="0" xfId="0">
      <alignment horizontal="center" vertical="center" wrapText="1"/>
    </xf>
    <xf numFmtId="0" fontId="2" fillId="10" borderId="1" applyAlignment="1" pivotButton="0" quotePrefix="0" xfId="0">
      <alignment horizontal="center" vertical="center" wrapText="1"/>
    </xf>
    <xf numFmtId="0" fontId="2" fillId="10" borderId="1" applyAlignment="1" pivotButton="0" quotePrefix="0" xfId="0">
      <alignment horizontal="left" vertical="center" wrapText="1"/>
    </xf>
  </cellXfs>
  <cellStyles count="1">
    <cellStyle name="Normal" xfId="0" builtinId="0" hidden="0"/>
  </cellStyles>
  <dxfs count="8">
    <dxf>
      <fill>
        <patternFill patternType="solid">
          <fgColor rgb="00F4CCCC"/>
        </patternFill>
      </fill>
    </dxf>
    <dxf>
      <font>
        <name val="Aptos"/>
        <b val="1"/>
        <color rgb="009C0006"/>
        <sz val="10"/>
      </font>
      <fill>
        <patternFill patternType="solid">
          <fgColor rgb="00F4CCCC"/>
        </patternFill>
      </fill>
    </dxf>
    <dxf>
      <font>
        <name val="Aptos"/>
        <b val="1"/>
        <color rgb="00006100"/>
        <sz val="10"/>
      </font>
      <fill>
        <patternFill patternType="solid">
          <fgColor rgb="00D9EAD3"/>
        </patternFill>
      </fill>
    </dxf>
    <dxf>
      <font>
        <name val="Aptos"/>
        <b val="1"/>
        <color rgb="009C6500"/>
        <sz val="10"/>
      </font>
      <fill>
        <patternFill patternType="solid">
          <fgColor rgb="00FFF2CC"/>
        </patternFill>
      </fill>
    </dxf>
    <dxf>
      <fill>
        <patternFill patternType="solid">
          <fgColor rgb="00D9EAD3"/>
        </patternFill>
      </fill>
    </dxf>
    <dxf>
      <fill>
        <patternFill patternType="solid">
          <fgColor rgb="005B9BD5"/>
        </patternFill>
      </fill>
    </dxf>
    <dxf>
      <fill>
        <patternFill patternType="solid">
          <fgColor rgb="00D9E1F2"/>
        </patternFill>
      </fill>
    </dxf>
    <dxf>
      <fill>
        <patternFill patternType="solid">
          <fgColor rgb="00FFD966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Phase Progress</a:t>
            </a:r>
          </a:p>
        </rich>
      </tx>
    </title>
    <plotArea>
      <barChart>
        <barDir val="bar"/>
        <grouping val="clustered"/>
        <ser>
          <idx val="0"/>
          <order val="0"/>
          <tx>
            <strRef>
              <f>'Dashboard'!C11</f>
            </strRef>
          </tx>
          <spPr>
            <a:solidFill xmlns:a="http://schemas.openxmlformats.org/drawingml/2006/main">
              <a:srgbClr val="2F75B5"/>
            </a:solidFill>
            <a:ln xmlns:a="http://schemas.openxmlformats.org/drawingml/2006/main">
              <a:solidFill>
                <a:srgbClr val="2F75B5"/>
              </a:solidFill>
              <a:prstDash val="solid"/>
            </a:ln>
          </spPr>
          <cat>
            <numRef>
              <f>'Dashboard'!$A$12:$A$18</f>
            </numRef>
          </cat>
          <val>
            <numRef>
              <f>'Dashboard'!$C$12:$C$18</f>
            </numRef>
          </val>
        </ser>
        <gapWidth val="150"/>
        <axId val="10"/>
        <axId val="100"/>
      </barChart>
      <catAx>
        <axId val="10"/>
        <scaling>
          <orientation val="minMax"/>
          <max val="1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Progress</a:t>
                </a:r>
              </a:p>
            </rich>
          </tx>
        </title>
        <numFmt formatCode="0%" sourceLinked="0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Phase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4</col>
      <colOff>0</colOff>
      <row>10</row>
      <rowOff>0</rowOff>
    </from>
    <ext cx="2951999" cy="27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ables/table1.xml><?xml version="1.0" encoding="utf-8"?>
<table xmlns="http://schemas.openxmlformats.org/spreadsheetml/2006/main" id="1" name="tblMasterSchedule" displayName="tblMasterSchedule" ref="A6:M106" headerRowCount="1">
  <autoFilter ref="A6:M106"/>
  <tableColumns count="13">
    <tableColumn id="1" name="Task ID"/>
    <tableColumn id="2" name="Phase"/>
    <tableColumn id="3" name="Task"/>
    <tableColumn id="4" name="Owner"/>
    <tableColumn id="5" name="Planned Start"/>
    <tableColumn id="6" name="Planned Finish"/>
    <tableColumn id="7" name="Dependency"/>
    <tableColumn id="8" name="Percent Complete"/>
    <tableColumn id="9" name="Current Finish"/>
    <tableColumn id="10" name="Duration (Calendar Days)"/>
    <tableColumn id="11" name="Days Variance (Calendar Days)"/>
    <tableColumn id="12" name="Status"/>
    <tableColumn id="13" name="Late List Rank"/>
  </tableColumns>
  <tableStyleInfo name="TableStyleMedium15" showFirstColumn="0" showLastColumn="0" showRowStripes="1" showColumnStripes="0"/>
</table>
</file>

<file path=xl/tables/table2.xml><?xml version="1.0" encoding="utf-8"?>
<table xmlns="http://schemas.openxmlformats.org/spreadsheetml/2006/main" id="2" name="tblMilestones" displayName="tblMilestones" ref="A6:I106" headerRowCount="1">
  <autoFilter ref="A6:I106"/>
  <tableColumns count="9">
    <tableColumn id="1" name="Milestone ID"/>
    <tableColumn id="2" name="Milestone"/>
    <tableColumn id="3" name="Linked Task ID"/>
    <tableColumn id="4" name="Owner"/>
    <tableColumn id="5" name="Baseline Date"/>
    <tableColumn id="6" name="Current Date"/>
    <tableColumn id="7" name="Days Variance (Calendar Days)"/>
    <tableColumn id="8" name="Timing Flag"/>
    <tableColumn id="9" name="Notes"/>
  </tableColumns>
  <tableStyleInfo name="TableStyleMedium1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_rels/sheet3.xml.rels><Relationships xmlns="http://schemas.openxmlformats.org/package/2006/relationships"><Relationship Type="http://schemas.openxmlformats.org/officeDocument/2006/relationships/table" Target="/xl/tables/table1.xml" Id="rId1"/></Relationships>
</file>

<file path=xl/worksheets/_rels/sheet4.xml.rels><Relationships xmlns="http://schemas.openxmlformats.org/package/2006/relationships"><Relationship Type="http://schemas.openxmlformats.org/officeDocument/2006/relationships/table" Target="/xl/tables/table2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101"/>
  <sheetViews>
    <sheetView showGridLines="0" workbookViewId="0">
      <pane ySplit="10" topLeftCell="A11" activePane="bottomLeft" state="frozen"/>
      <selection pane="bottomLeft" activeCell="A1" sqref="A1"/>
    </sheetView>
  </sheetViews>
  <sheetFormatPr baseColWidth="8" defaultRowHeight="15"/>
  <cols>
    <col width="16" customWidth="1" min="1" max="1"/>
    <col width="17" customWidth="1" min="2" max="2"/>
    <col width="28" customWidth="1" min="3" max="3"/>
    <col width="16" customWidth="1" min="4" max="4"/>
    <col width="15" customWidth="1" min="5" max="5"/>
    <col width="15" customWidth="1" min="6" max="6"/>
    <col width="18" customWidth="1" min="7" max="7"/>
    <col width="18" customWidth="1" min="8" max="8"/>
    <col width="4" customWidth="1" min="9" max="9"/>
    <col width="16" customWidth="1" min="10" max="10"/>
    <col width="16" customWidth="1" min="11" max="11"/>
    <col width="4" customWidth="1" min="12" max="12"/>
  </cols>
  <sheetData>
    <row r="1" ht="28" customHeight="1">
      <c r="A1" s="1" t="inlineStr">
        <is>
          <t>Construction Schedule Dashboard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3" t="n"/>
    </row>
    <row r="2"/>
    <row r="3">
      <c r="A3" s="4" t="inlineStr">
        <is>
          <t>Project Name</t>
        </is>
      </c>
      <c r="B3" s="5" t="n"/>
      <c r="C3" s="5" t="n"/>
      <c r="D3" s="5" t="n"/>
      <c r="E3" s="6">
        <f>IFERROR(IF('Setup'!$B$3="","",'Setup'!$B$3),"")</f>
        <v/>
      </c>
      <c r="F3" s="7" t="n"/>
      <c r="H3" s="4" t="inlineStr">
        <is>
          <t>As-of Date</t>
        </is>
      </c>
      <c r="I3" s="5" t="n"/>
      <c r="J3" s="8">
        <f>IFERROR(IF(OR('Setup'!$B$6="",NOT(ISNUMBER('Setup'!$B$6))),"",'Setup'!$B$6),"")</f>
        <v/>
      </c>
      <c r="K3" s="9" t="n"/>
    </row>
    <row r="4"/>
    <row r="5">
      <c r="A5" s="10" t="inlineStr">
        <is>
          <t>Active Tasks</t>
        </is>
      </c>
      <c r="B5" s="11">
        <f>IFERROR(COUNTIF('Master Schedule'!$C$7:$C$106,"&lt;&gt;"),0)</f>
        <v/>
      </c>
      <c r="D5" s="10" t="inlineStr">
        <is>
          <t>Completed Tasks</t>
        </is>
      </c>
      <c r="E5" s="11">
        <f>IFERROR(COUNTIF('Master Schedule'!$H$7:$H$106,1),0)</f>
        <v/>
      </c>
      <c r="G5" s="10" t="inlineStr">
        <is>
          <t>Late Tasks</t>
        </is>
      </c>
      <c r="H5" s="11">
        <f>IFERROR(COUNTIF('Master Schedule'!$K$7:$K$106,"&gt;"&amp;'Setup'!$B$7),0)</f>
        <v/>
      </c>
      <c r="J5" s="10" t="inlineStr">
        <is>
          <t>Update Needed</t>
        </is>
      </c>
      <c r="K5" s="11">
        <f>IFERROR(COUNTIF('Master Schedule'!$L$7:$L$106,"Update Needed"),0)</f>
        <v/>
      </c>
    </row>
    <row r="6"/>
    <row r="7">
      <c r="A7" s="10" t="inlineStr">
        <is>
          <t>Overall Progress</t>
        </is>
      </c>
      <c r="B7" s="12">
        <f>IFERROR(SUMPRODUCT('Master Schedule'!$H$7:$H$106,'Master Schedule'!$J$7:$J$106)/SUM('Master Schedule'!$J$7:$J$106),0)</f>
        <v/>
      </c>
    </row>
    <row r="8"/>
    <row r="9"/>
    <row r="10">
      <c r="A10" s="10" t="inlineStr">
        <is>
          <t>Phase Summary</t>
        </is>
      </c>
      <c r="B10" s="13" t="n"/>
      <c r="C10" s="13" t="n"/>
      <c r="D10" s="13" t="n"/>
    </row>
    <row r="11">
      <c r="A11" s="14" t="inlineStr">
        <is>
          <t>Phase</t>
        </is>
      </c>
      <c r="B11" s="14" t="inlineStr">
        <is>
          <t>Task Count</t>
        </is>
      </c>
      <c r="C11" s="14" t="inlineStr">
        <is>
          <t>Phase Progress</t>
        </is>
      </c>
      <c r="D11" s="14" t="inlineStr">
        <is>
          <t>Late Tasks</t>
        </is>
      </c>
    </row>
    <row r="12">
      <c r="A12" s="15">
        <f>IFERROR(IF('Setup'!$B$12="","",'Setup'!$B$12),"")</f>
        <v/>
      </c>
      <c r="B12" s="16">
        <f>IFERROR(IF($A12="","",COUNTIF('Master Schedule'!$B$7:$B$106,$A12)),"")</f>
        <v/>
      </c>
      <c r="C12" s="17">
        <f>IFERROR(IF($A12="","",IFERROR(SUMPRODUCT(('Master Schedule'!$B$7:$B$106=$A12)*'Master Schedule'!$H$7:$H$106*'Master Schedule'!$J$7:$J$106)/SUMPRODUCT(('Master Schedule'!$B$7:$B$106=$A12)*'Master Schedule'!$J$7:$J$106),0)),"")</f>
        <v/>
      </c>
      <c r="D12" s="16">
        <f>IFERROR(IF($A12="","",COUNTIFS('Master Schedule'!$B$7:$B$106,$A12,'Master Schedule'!$K$7:$K$106,"&gt;"&amp;'Setup'!$B$7)),"")</f>
        <v/>
      </c>
    </row>
    <row r="13">
      <c r="A13" s="18">
        <f>IFERROR(IF('Setup'!$B$13="","",'Setup'!$B$13),"")</f>
        <v/>
      </c>
      <c r="B13" s="19">
        <f>IFERROR(IF($A13="","",COUNTIF('Master Schedule'!$B$7:$B$106,$A13)),"")</f>
        <v/>
      </c>
      <c r="C13" s="20">
        <f>IFERROR(IF($A13="","",IFERROR(SUMPRODUCT(('Master Schedule'!$B$7:$B$106=$A13)*'Master Schedule'!$H$7:$H$106*'Master Schedule'!$J$7:$J$106)/SUMPRODUCT(('Master Schedule'!$B$7:$B$106=$A13)*'Master Schedule'!$J$7:$J$106),0)),"")</f>
        <v/>
      </c>
      <c r="D13" s="19">
        <f>IFERROR(IF($A13="","",COUNTIFS('Master Schedule'!$B$7:$B$106,$A13,'Master Schedule'!$K$7:$K$106,"&gt;"&amp;'Setup'!$B$7)),"")</f>
        <v/>
      </c>
    </row>
    <row r="14">
      <c r="A14" s="15">
        <f>IFERROR(IF('Setup'!$B$14="","",'Setup'!$B$14),"")</f>
        <v/>
      </c>
      <c r="B14" s="16">
        <f>IFERROR(IF($A14="","",COUNTIF('Master Schedule'!$B$7:$B$106,$A14)),"")</f>
        <v/>
      </c>
      <c r="C14" s="17">
        <f>IFERROR(IF($A14="","",IFERROR(SUMPRODUCT(('Master Schedule'!$B$7:$B$106=$A14)*'Master Schedule'!$H$7:$H$106*'Master Schedule'!$J$7:$J$106)/SUMPRODUCT(('Master Schedule'!$B$7:$B$106=$A14)*'Master Schedule'!$J$7:$J$106),0)),"")</f>
        <v/>
      </c>
      <c r="D14" s="16">
        <f>IFERROR(IF($A14="","",COUNTIFS('Master Schedule'!$B$7:$B$106,$A14,'Master Schedule'!$K$7:$K$106,"&gt;"&amp;'Setup'!$B$7)),"")</f>
        <v/>
      </c>
    </row>
    <row r="15">
      <c r="A15" s="18">
        <f>IFERROR(IF('Setup'!$B$15="","",'Setup'!$B$15),"")</f>
        <v/>
      </c>
      <c r="B15" s="19">
        <f>IFERROR(IF($A15="","",COUNTIF('Master Schedule'!$B$7:$B$106,$A15)),"")</f>
        <v/>
      </c>
      <c r="C15" s="20">
        <f>IFERROR(IF($A15="","",IFERROR(SUMPRODUCT(('Master Schedule'!$B$7:$B$106=$A15)*'Master Schedule'!$H$7:$H$106*'Master Schedule'!$J$7:$J$106)/SUMPRODUCT(('Master Schedule'!$B$7:$B$106=$A15)*'Master Schedule'!$J$7:$J$106),0)),"")</f>
        <v/>
      </c>
      <c r="D15" s="19">
        <f>IFERROR(IF($A15="","",COUNTIFS('Master Schedule'!$B$7:$B$106,$A15,'Master Schedule'!$K$7:$K$106,"&gt;"&amp;'Setup'!$B$7)),"")</f>
        <v/>
      </c>
    </row>
    <row r="16">
      <c r="A16" s="15">
        <f>IFERROR(IF('Setup'!$B$16="","",'Setup'!$B$16),"")</f>
        <v/>
      </c>
      <c r="B16" s="16">
        <f>IFERROR(IF($A16="","",COUNTIF('Master Schedule'!$B$7:$B$106,$A16)),"")</f>
        <v/>
      </c>
      <c r="C16" s="17">
        <f>IFERROR(IF($A16="","",IFERROR(SUMPRODUCT(('Master Schedule'!$B$7:$B$106=$A16)*'Master Schedule'!$H$7:$H$106*'Master Schedule'!$J$7:$J$106)/SUMPRODUCT(('Master Schedule'!$B$7:$B$106=$A16)*'Master Schedule'!$J$7:$J$106),0)),"")</f>
        <v/>
      </c>
      <c r="D16" s="16">
        <f>IFERROR(IF($A16="","",COUNTIFS('Master Schedule'!$B$7:$B$106,$A16,'Master Schedule'!$K$7:$K$106,"&gt;"&amp;'Setup'!$B$7)),"")</f>
        <v/>
      </c>
    </row>
    <row r="17">
      <c r="A17" s="18">
        <f>IFERROR(IF('Setup'!$B$17="","",'Setup'!$B$17),"")</f>
        <v/>
      </c>
      <c r="B17" s="19">
        <f>IFERROR(IF($A17="","",COUNTIF('Master Schedule'!$B$7:$B$106,$A17)),"")</f>
        <v/>
      </c>
      <c r="C17" s="20">
        <f>IFERROR(IF($A17="","",IFERROR(SUMPRODUCT(('Master Schedule'!$B$7:$B$106=$A17)*'Master Schedule'!$H$7:$H$106*'Master Schedule'!$J$7:$J$106)/SUMPRODUCT(('Master Schedule'!$B$7:$B$106=$A17)*'Master Schedule'!$J$7:$J$106),0)),"")</f>
        <v/>
      </c>
      <c r="D17" s="19">
        <f>IFERROR(IF($A17="","",COUNTIFS('Master Schedule'!$B$7:$B$106,$A17,'Master Schedule'!$K$7:$K$106,"&gt;"&amp;'Setup'!$B$7)),"")</f>
        <v/>
      </c>
    </row>
    <row r="18">
      <c r="A18" s="15">
        <f>IFERROR(IF('Setup'!$B$18="","",'Setup'!$B$18),"")</f>
        <v/>
      </c>
      <c r="B18" s="16">
        <f>IFERROR(IF($A18="","",COUNTIF('Master Schedule'!$B$7:$B$106,$A18)),"")</f>
        <v/>
      </c>
      <c r="C18" s="17">
        <f>IFERROR(IF($A18="","",IFERROR(SUMPRODUCT(('Master Schedule'!$B$7:$B$106=$A18)*'Master Schedule'!$H$7:$H$106*'Master Schedule'!$J$7:$J$106)/SUMPRODUCT(('Master Schedule'!$B$7:$B$106=$A18)*'Master Schedule'!$J$7:$J$106),0)),"")</f>
        <v/>
      </c>
      <c r="D18" s="16">
        <f>IFERROR(IF($A18="","",COUNTIFS('Master Schedule'!$B$7:$B$106,$A18,'Master Schedule'!$K$7:$K$106,"&gt;"&amp;'Setup'!$B$7)),"")</f>
        <v/>
      </c>
    </row>
    <row r="19">
      <c r="A19" s="18">
        <f>IFERROR(IF('Setup'!$B$19="","",'Setup'!$B$19),"")</f>
        <v/>
      </c>
      <c r="B19" s="19">
        <f>IFERROR(IF($A19="","",COUNTIF('Master Schedule'!$B$7:$B$106,$A19)),"")</f>
        <v/>
      </c>
      <c r="C19" s="20">
        <f>IFERROR(IF($A19="","",IFERROR(SUMPRODUCT(('Master Schedule'!$B$7:$B$106=$A19)*'Master Schedule'!$H$7:$H$106*'Master Schedule'!$J$7:$J$106)/SUMPRODUCT(('Master Schedule'!$B$7:$B$106=$A19)*'Master Schedule'!$J$7:$J$106),0)),"")</f>
        <v/>
      </c>
      <c r="D19" s="19">
        <f>IFERROR(IF($A19="","",COUNTIFS('Master Schedule'!$B$7:$B$106,$A19,'Master Schedule'!$K$7:$K$106,"&gt;"&amp;'Setup'!$B$7)),"")</f>
        <v/>
      </c>
    </row>
    <row r="20">
      <c r="A20" s="15">
        <f>IFERROR(IF('Setup'!$B$20="","",'Setup'!$B$20),"")</f>
        <v/>
      </c>
      <c r="B20" s="16">
        <f>IFERROR(IF($A20="","",COUNTIF('Master Schedule'!$B$7:$B$106,$A20)),"")</f>
        <v/>
      </c>
      <c r="C20" s="17">
        <f>IFERROR(IF($A20="","",IFERROR(SUMPRODUCT(('Master Schedule'!$B$7:$B$106=$A20)*'Master Schedule'!$H$7:$H$106*'Master Schedule'!$J$7:$J$106)/SUMPRODUCT(('Master Schedule'!$B$7:$B$106=$A20)*'Master Schedule'!$J$7:$J$106),0)),"")</f>
        <v/>
      </c>
      <c r="D20" s="16">
        <f>IFERROR(IF($A20="","",COUNTIFS('Master Schedule'!$B$7:$B$106,$A20,'Master Schedule'!$K$7:$K$106,"&gt;"&amp;'Setup'!$B$7)),"")</f>
        <v/>
      </c>
    </row>
    <row r="21">
      <c r="A21" s="18">
        <f>IFERROR(IF('Setup'!$B$21="","",'Setup'!$B$21),"")</f>
        <v/>
      </c>
      <c r="B21" s="19">
        <f>IFERROR(IF($A21="","",COUNTIF('Master Schedule'!$B$7:$B$106,$A21)),"")</f>
        <v/>
      </c>
      <c r="C21" s="20">
        <f>IFERROR(IF($A21="","",IFERROR(SUMPRODUCT(('Master Schedule'!$B$7:$B$106=$A21)*'Master Schedule'!$H$7:$H$106*'Master Schedule'!$J$7:$J$106)/SUMPRODUCT(('Master Schedule'!$B$7:$B$106=$A21)*'Master Schedule'!$J$7:$J$106),0)),"")</f>
        <v/>
      </c>
      <c r="D21" s="19">
        <f>IFERROR(IF($A21="","",COUNTIFS('Master Schedule'!$B$7:$B$106,$A21,'Master Schedule'!$K$7:$K$106,"&gt;"&amp;'Setup'!$B$7)),"")</f>
        <v/>
      </c>
    </row>
    <row r="22">
      <c r="A22" s="10" t="inlineStr">
        <is>
          <t>Late Tasks Beyond Internal Threshold</t>
        </is>
      </c>
      <c r="B22" s="13" t="n"/>
      <c r="C22" s="13" t="n"/>
      <c r="D22" s="13" t="n"/>
      <c r="E22" s="13" t="n"/>
      <c r="F22" s="13" t="n"/>
      <c r="G22" s="13" t="n"/>
      <c r="H22" s="13" t="n"/>
    </row>
    <row r="23" ht="32" customHeight="1">
      <c r="A23" s="14" t="inlineStr">
        <is>
          <t>Task ID</t>
        </is>
      </c>
      <c r="B23" s="14" t="inlineStr">
        <is>
          <t>Phase</t>
        </is>
      </c>
      <c r="C23" s="14" t="inlineStr">
        <is>
          <t>Task</t>
        </is>
      </c>
      <c r="D23" s="14" t="inlineStr">
        <is>
          <t>Owner</t>
        </is>
      </c>
      <c r="E23" s="14" t="inlineStr">
        <is>
          <t>Planned Finish</t>
        </is>
      </c>
      <c r="F23" s="14" t="inlineStr">
        <is>
          <t>Current Finish</t>
        </is>
      </c>
      <c r="G23" s="14" t="inlineStr">
        <is>
          <t>Days Variance (Calendar Days)</t>
        </is>
      </c>
      <c r="H23" s="14" t="inlineStr">
        <is>
          <t>Status</t>
        </is>
      </c>
    </row>
    <row r="24">
      <c r="A24" s="21">
        <f>IFERROR(INDEX('Master Schedule'!$A$7:$A$106,MATCH(ROWS($A$24:$A24),'Master Schedule'!$M$7:$M$106,0)),"")</f>
        <v/>
      </c>
      <c r="B24" s="15">
        <f>IFERROR(INDEX('Master Schedule'!$B$7:$B$106,MATCH(ROWS($A$24:$A24),'Master Schedule'!$M$7:$M$106,0)),"")</f>
        <v/>
      </c>
      <c r="C24" s="15">
        <f>IFERROR(INDEX('Master Schedule'!$C$7:$C$106,MATCH(ROWS($A$24:$A24),'Master Schedule'!$M$7:$M$106,0)),"")</f>
        <v/>
      </c>
      <c r="D24" s="15">
        <f>IFERROR(INDEX('Master Schedule'!$D$7:$D$106,MATCH(ROWS($A$24:$A24),'Master Schedule'!$M$7:$M$106,0)),"")</f>
        <v/>
      </c>
      <c r="E24" s="22">
        <f>IFERROR(INDEX('Master Schedule'!$F$7:$F$106,MATCH(ROWS($A$24:$A24),'Master Schedule'!$M$7:$M$106,0)),"")</f>
        <v/>
      </c>
      <c r="F24" s="22">
        <f>IFERROR(INDEX('Master Schedule'!$I$7:$I$106,MATCH(ROWS($A$24:$A24),'Master Schedule'!$M$7:$M$106,0)),"")</f>
        <v/>
      </c>
      <c r="G24" s="16">
        <f>IFERROR(INDEX('Master Schedule'!$K$7:$K$106,MATCH(ROWS($A$24:$A24),'Master Schedule'!$M$7:$M$106,0)),"")</f>
        <v/>
      </c>
      <c r="H24" s="21">
        <f>IFERROR(INDEX('Master Schedule'!$L$7:$L$106,MATCH(ROWS($A$24:$A24),'Master Schedule'!$M$7:$M$106,0)),"")</f>
        <v/>
      </c>
    </row>
    <row r="25">
      <c r="A25" s="23">
        <f>IFERROR(INDEX('Master Schedule'!$A$7:$A$106,MATCH(ROWS($A$24:$A25),'Master Schedule'!$M$7:$M$106,0)),"")</f>
        <v/>
      </c>
      <c r="B25" s="18">
        <f>IFERROR(INDEX('Master Schedule'!$B$7:$B$106,MATCH(ROWS($A$24:$A25),'Master Schedule'!$M$7:$M$106,0)),"")</f>
        <v/>
      </c>
      <c r="C25" s="18">
        <f>IFERROR(INDEX('Master Schedule'!$C$7:$C$106,MATCH(ROWS($A$24:$A25),'Master Schedule'!$M$7:$M$106,0)),"")</f>
        <v/>
      </c>
      <c r="D25" s="18">
        <f>IFERROR(INDEX('Master Schedule'!$D$7:$D$106,MATCH(ROWS($A$24:$A25),'Master Schedule'!$M$7:$M$106,0)),"")</f>
        <v/>
      </c>
      <c r="E25" s="24">
        <f>IFERROR(INDEX('Master Schedule'!$F$7:$F$106,MATCH(ROWS($A$24:$A25),'Master Schedule'!$M$7:$M$106,0)),"")</f>
        <v/>
      </c>
      <c r="F25" s="24">
        <f>IFERROR(INDEX('Master Schedule'!$I$7:$I$106,MATCH(ROWS($A$24:$A25),'Master Schedule'!$M$7:$M$106,0)),"")</f>
        <v/>
      </c>
      <c r="G25" s="19">
        <f>IFERROR(INDEX('Master Schedule'!$K$7:$K$106,MATCH(ROWS($A$24:$A25),'Master Schedule'!$M$7:$M$106,0)),"")</f>
        <v/>
      </c>
      <c r="H25" s="23">
        <f>IFERROR(INDEX('Master Schedule'!$L$7:$L$106,MATCH(ROWS($A$24:$A25),'Master Schedule'!$M$7:$M$106,0)),"")</f>
        <v/>
      </c>
    </row>
    <row r="26">
      <c r="A26" s="21">
        <f>IFERROR(INDEX('Master Schedule'!$A$7:$A$106,MATCH(ROWS($A$24:$A26),'Master Schedule'!$M$7:$M$106,0)),"")</f>
        <v/>
      </c>
      <c r="B26" s="15">
        <f>IFERROR(INDEX('Master Schedule'!$B$7:$B$106,MATCH(ROWS($A$24:$A26),'Master Schedule'!$M$7:$M$106,0)),"")</f>
        <v/>
      </c>
      <c r="C26" s="15">
        <f>IFERROR(INDEX('Master Schedule'!$C$7:$C$106,MATCH(ROWS($A$24:$A26),'Master Schedule'!$M$7:$M$106,0)),"")</f>
        <v/>
      </c>
      <c r="D26" s="15">
        <f>IFERROR(INDEX('Master Schedule'!$D$7:$D$106,MATCH(ROWS($A$24:$A26),'Master Schedule'!$M$7:$M$106,0)),"")</f>
        <v/>
      </c>
      <c r="E26" s="22">
        <f>IFERROR(INDEX('Master Schedule'!$F$7:$F$106,MATCH(ROWS($A$24:$A26),'Master Schedule'!$M$7:$M$106,0)),"")</f>
        <v/>
      </c>
      <c r="F26" s="22">
        <f>IFERROR(INDEX('Master Schedule'!$I$7:$I$106,MATCH(ROWS($A$24:$A26),'Master Schedule'!$M$7:$M$106,0)),"")</f>
        <v/>
      </c>
      <c r="G26" s="16">
        <f>IFERROR(INDEX('Master Schedule'!$K$7:$K$106,MATCH(ROWS($A$24:$A26),'Master Schedule'!$M$7:$M$106,0)),"")</f>
        <v/>
      </c>
      <c r="H26" s="21">
        <f>IFERROR(INDEX('Master Schedule'!$L$7:$L$106,MATCH(ROWS($A$24:$A26),'Master Schedule'!$M$7:$M$106,0)),"")</f>
        <v/>
      </c>
    </row>
    <row r="27">
      <c r="A27" s="23">
        <f>IFERROR(INDEX('Master Schedule'!$A$7:$A$106,MATCH(ROWS($A$24:$A27),'Master Schedule'!$M$7:$M$106,0)),"")</f>
        <v/>
      </c>
      <c r="B27" s="18">
        <f>IFERROR(INDEX('Master Schedule'!$B$7:$B$106,MATCH(ROWS($A$24:$A27),'Master Schedule'!$M$7:$M$106,0)),"")</f>
        <v/>
      </c>
      <c r="C27" s="18">
        <f>IFERROR(INDEX('Master Schedule'!$C$7:$C$106,MATCH(ROWS($A$24:$A27),'Master Schedule'!$M$7:$M$106,0)),"")</f>
        <v/>
      </c>
      <c r="D27" s="18">
        <f>IFERROR(INDEX('Master Schedule'!$D$7:$D$106,MATCH(ROWS($A$24:$A27),'Master Schedule'!$M$7:$M$106,0)),"")</f>
        <v/>
      </c>
      <c r="E27" s="24">
        <f>IFERROR(INDEX('Master Schedule'!$F$7:$F$106,MATCH(ROWS($A$24:$A27),'Master Schedule'!$M$7:$M$106,0)),"")</f>
        <v/>
      </c>
      <c r="F27" s="24">
        <f>IFERROR(INDEX('Master Schedule'!$I$7:$I$106,MATCH(ROWS($A$24:$A27),'Master Schedule'!$M$7:$M$106,0)),"")</f>
        <v/>
      </c>
      <c r="G27" s="19">
        <f>IFERROR(INDEX('Master Schedule'!$K$7:$K$106,MATCH(ROWS($A$24:$A27),'Master Schedule'!$M$7:$M$106,0)),"")</f>
        <v/>
      </c>
      <c r="H27" s="23">
        <f>IFERROR(INDEX('Master Schedule'!$L$7:$L$106,MATCH(ROWS($A$24:$A27),'Master Schedule'!$M$7:$M$106,0)),"")</f>
        <v/>
      </c>
    </row>
    <row r="28">
      <c r="A28" s="21">
        <f>IFERROR(INDEX('Master Schedule'!$A$7:$A$106,MATCH(ROWS($A$24:$A28),'Master Schedule'!$M$7:$M$106,0)),"")</f>
        <v/>
      </c>
      <c r="B28" s="15">
        <f>IFERROR(INDEX('Master Schedule'!$B$7:$B$106,MATCH(ROWS($A$24:$A28),'Master Schedule'!$M$7:$M$106,0)),"")</f>
        <v/>
      </c>
      <c r="C28" s="15">
        <f>IFERROR(INDEX('Master Schedule'!$C$7:$C$106,MATCH(ROWS($A$24:$A28),'Master Schedule'!$M$7:$M$106,0)),"")</f>
        <v/>
      </c>
      <c r="D28" s="15">
        <f>IFERROR(INDEX('Master Schedule'!$D$7:$D$106,MATCH(ROWS($A$24:$A28),'Master Schedule'!$M$7:$M$106,0)),"")</f>
        <v/>
      </c>
      <c r="E28" s="22">
        <f>IFERROR(INDEX('Master Schedule'!$F$7:$F$106,MATCH(ROWS($A$24:$A28),'Master Schedule'!$M$7:$M$106,0)),"")</f>
        <v/>
      </c>
      <c r="F28" s="22">
        <f>IFERROR(INDEX('Master Schedule'!$I$7:$I$106,MATCH(ROWS($A$24:$A28),'Master Schedule'!$M$7:$M$106,0)),"")</f>
        <v/>
      </c>
      <c r="G28" s="16">
        <f>IFERROR(INDEX('Master Schedule'!$K$7:$K$106,MATCH(ROWS($A$24:$A28),'Master Schedule'!$M$7:$M$106,0)),"")</f>
        <v/>
      </c>
      <c r="H28" s="21">
        <f>IFERROR(INDEX('Master Schedule'!$L$7:$L$106,MATCH(ROWS($A$24:$A28),'Master Schedule'!$M$7:$M$106,0)),"")</f>
        <v/>
      </c>
    </row>
    <row r="29">
      <c r="A29" s="23">
        <f>IFERROR(INDEX('Master Schedule'!$A$7:$A$106,MATCH(ROWS($A$24:$A29),'Master Schedule'!$M$7:$M$106,0)),"")</f>
        <v/>
      </c>
      <c r="B29" s="18">
        <f>IFERROR(INDEX('Master Schedule'!$B$7:$B$106,MATCH(ROWS($A$24:$A29),'Master Schedule'!$M$7:$M$106,0)),"")</f>
        <v/>
      </c>
      <c r="C29" s="18">
        <f>IFERROR(INDEX('Master Schedule'!$C$7:$C$106,MATCH(ROWS($A$24:$A29),'Master Schedule'!$M$7:$M$106,0)),"")</f>
        <v/>
      </c>
      <c r="D29" s="18">
        <f>IFERROR(INDEX('Master Schedule'!$D$7:$D$106,MATCH(ROWS($A$24:$A29),'Master Schedule'!$M$7:$M$106,0)),"")</f>
        <v/>
      </c>
      <c r="E29" s="24">
        <f>IFERROR(INDEX('Master Schedule'!$F$7:$F$106,MATCH(ROWS($A$24:$A29),'Master Schedule'!$M$7:$M$106,0)),"")</f>
        <v/>
      </c>
      <c r="F29" s="24">
        <f>IFERROR(INDEX('Master Schedule'!$I$7:$I$106,MATCH(ROWS($A$24:$A29),'Master Schedule'!$M$7:$M$106,0)),"")</f>
        <v/>
      </c>
      <c r="G29" s="19">
        <f>IFERROR(INDEX('Master Schedule'!$K$7:$K$106,MATCH(ROWS($A$24:$A29),'Master Schedule'!$M$7:$M$106,0)),"")</f>
        <v/>
      </c>
      <c r="H29" s="23">
        <f>IFERROR(INDEX('Master Schedule'!$L$7:$L$106,MATCH(ROWS($A$24:$A29),'Master Schedule'!$M$7:$M$106,0)),"")</f>
        <v/>
      </c>
    </row>
    <row r="30">
      <c r="A30" s="21">
        <f>IFERROR(INDEX('Master Schedule'!$A$7:$A$106,MATCH(ROWS($A$24:$A30),'Master Schedule'!$M$7:$M$106,0)),"")</f>
        <v/>
      </c>
      <c r="B30" s="15">
        <f>IFERROR(INDEX('Master Schedule'!$B$7:$B$106,MATCH(ROWS($A$24:$A30),'Master Schedule'!$M$7:$M$106,0)),"")</f>
        <v/>
      </c>
      <c r="C30" s="15">
        <f>IFERROR(INDEX('Master Schedule'!$C$7:$C$106,MATCH(ROWS($A$24:$A30),'Master Schedule'!$M$7:$M$106,0)),"")</f>
        <v/>
      </c>
      <c r="D30" s="15">
        <f>IFERROR(INDEX('Master Schedule'!$D$7:$D$106,MATCH(ROWS($A$24:$A30),'Master Schedule'!$M$7:$M$106,0)),"")</f>
        <v/>
      </c>
      <c r="E30" s="22">
        <f>IFERROR(INDEX('Master Schedule'!$F$7:$F$106,MATCH(ROWS($A$24:$A30),'Master Schedule'!$M$7:$M$106,0)),"")</f>
        <v/>
      </c>
      <c r="F30" s="22">
        <f>IFERROR(INDEX('Master Schedule'!$I$7:$I$106,MATCH(ROWS($A$24:$A30),'Master Schedule'!$M$7:$M$106,0)),"")</f>
        <v/>
      </c>
      <c r="G30" s="16">
        <f>IFERROR(INDEX('Master Schedule'!$K$7:$K$106,MATCH(ROWS($A$24:$A30),'Master Schedule'!$M$7:$M$106,0)),"")</f>
        <v/>
      </c>
      <c r="H30" s="21">
        <f>IFERROR(INDEX('Master Schedule'!$L$7:$L$106,MATCH(ROWS($A$24:$A30),'Master Schedule'!$M$7:$M$106,0)),"")</f>
        <v/>
      </c>
    </row>
    <row r="31">
      <c r="A31" s="23">
        <f>IFERROR(INDEX('Master Schedule'!$A$7:$A$106,MATCH(ROWS($A$24:$A31),'Master Schedule'!$M$7:$M$106,0)),"")</f>
        <v/>
      </c>
      <c r="B31" s="18">
        <f>IFERROR(INDEX('Master Schedule'!$B$7:$B$106,MATCH(ROWS($A$24:$A31),'Master Schedule'!$M$7:$M$106,0)),"")</f>
        <v/>
      </c>
      <c r="C31" s="18">
        <f>IFERROR(INDEX('Master Schedule'!$C$7:$C$106,MATCH(ROWS($A$24:$A31),'Master Schedule'!$M$7:$M$106,0)),"")</f>
        <v/>
      </c>
      <c r="D31" s="18">
        <f>IFERROR(INDEX('Master Schedule'!$D$7:$D$106,MATCH(ROWS($A$24:$A31),'Master Schedule'!$M$7:$M$106,0)),"")</f>
        <v/>
      </c>
      <c r="E31" s="24">
        <f>IFERROR(INDEX('Master Schedule'!$F$7:$F$106,MATCH(ROWS($A$24:$A31),'Master Schedule'!$M$7:$M$106,0)),"")</f>
        <v/>
      </c>
      <c r="F31" s="24">
        <f>IFERROR(INDEX('Master Schedule'!$I$7:$I$106,MATCH(ROWS($A$24:$A31),'Master Schedule'!$M$7:$M$106,0)),"")</f>
        <v/>
      </c>
      <c r="G31" s="19">
        <f>IFERROR(INDEX('Master Schedule'!$K$7:$K$106,MATCH(ROWS($A$24:$A31),'Master Schedule'!$M$7:$M$106,0)),"")</f>
        <v/>
      </c>
      <c r="H31" s="23">
        <f>IFERROR(INDEX('Master Schedule'!$L$7:$L$106,MATCH(ROWS($A$24:$A31),'Master Schedule'!$M$7:$M$106,0)),"")</f>
        <v/>
      </c>
    </row>
    <row r="32">
      <c r="A32" s="21">
        <f>IFERROR(INDEX('Master Schedule'!$A$7:$A$106,MATCH(ROWS($A$24:$A32),'Master Schedule'!$M$7:$M$106,0)),"")</f>
        <v/>
      </c>
      <c r="B32" s="15">
        <f>IFERROR(INDEX('Master Schedule'!$B$7:$B$106,MATCH(ROWS($A$24:$A32),'Master Schedule'!$M$7:$M$106,0)),"")</f>
        <v/>
      </c>
      <c r="C32" s="15">
        <f>IFERROR(INDEX('Master Schedule'!$C$7:$C$106,MATCH(ROWS($A$24:$A32),'Master Schedule'!$M$7:$M$106,0)),"")</f>
        <v/>
      </c>
      <c r="D32" s="15">
        <f>IFERROR(INDEX('Master Schedule'!$D$7:$D$106,MATCH(ROWS($A$24:$A32),'Master Schedule'!$M$7:$M$106,0)),"")</f>
        <v/>
      </c>
      <c r="E32" s="22">
        <f>IFERROR(INDEX('Master Schedule'!$F$7:$F$106,MATCH(ROWS($A$24:$A32),'Master Schedule'!$M$7:$M$106,0)),"")</f>
        <v/>
      </c>
      <c r="F32" s="22">
        <f>IFERROR(INDEX('Master Schedule'!$I$7:$I$106,MATCH(ROWS($A$24:$A32),'Master Schedule'!$M$7:$M$106,0)),"")</f>
        <v/>
      </c>
      <c r="G32" s="16">
        <f>IFERROR(INDEX('Master Schedule'!$K$7:$K$106,MATCH(ROWS($A$24:$A32),'Master Schedule'!$M$7:$M$106,0)),"")</f>
        <v/>
      </c>
      <c r="H32" s="21">
        <f>IFERROR(INDEX('Master Schedule'!$L$7:$L$106,MATCH(ROWS($A$24:$A32),'Master Schedule'!$M$7:$M$106,0)),"")</f>
        <v/>
      </c>
    </row>
    <row r="33">
      <c r="A33" s="23">
        <f>IFERROR(INDEX('Master Schedule'!$A$7:$A$106,MATCH(ROWS($A$24:$A33),'Master Schedule'!$M$7:$M$106,0)),"")</f>
        <v/>
      </c>
      <c r="B33" s="18">
        <f>IFERROR(INDEX('Master Schedule'!$B$7:$B$106,MATCH(ROWS($A$24:$A33),'Master Schedule'!$M$7:$M$106,0)),"")</f>
        <v/>
      </c>
      <c r="C33" s="18">
        <f>IFERROR(INDEX('Master Schedule'!$C$7:$C$106,MATCH(ROWS($A$24:$A33),'Master Schedule'!$M$7:$M$106,0)),"")</f>
        <v/>
      </c>
      <c r="D33" s="18">
        <f>IFERROR(INDEX('Master Schedule'!$D$7:$D$106,MATCH(ROWS($A$24:$A33),'Master Schedule'!$M$7:$M$106,0)),"")</f>
        <v/>
      </c>
      <c r="E33" s="24">
        <f>IFERROR(INDEX('Master Schedule'!$F$7:$F$106,MATCH(ROWS($A$24:$A33),'Master Schedule'!$M$7:$M$106,0)),"")</f>
        <v/>
      </c>
      <c r="F33" s="24">
        <f>IFERROR(INDEX('Master Schedule'!$I$7:$I$106,MATCH(ROWS($A$24:$A33),'Master Schedule'!$M$7:$M$106,0)),"")</f>
        <v/>
      </c>
      <c r="G33" s="19">
        <f>IFERROR(INDEX('Master Schedule'!$K$7:$K$106,MATCH(ROWS($A$24:$A33),'Master Schedule'!$M$7:$M$106,0)),"")</f>
        <v/>
      </c>
      <c r="H33" s="23">
        <f>IFERROR(INDEX('Master Schedule'!$L$7:$L$106,MATCH(ROWS($A$24:$A33),'Master Schedule'!$M$7:$M$106,0)),"")</f>
        <v/>
      </c>
    </row>
    <row r="34">
      <c r="A34">
        <f>""</f>
        <v/>
      </c>
      <c r="B34">
        <f>""</f>
        <v/>
      </c>
      <c r="C34">
        <f>""</f>
        <v/>
      </c>
      <c r="D34">
        <f>""</f>
        <v/>
      </c>
      <c r="E34">
        <f>""</f>
        <v/>
      </c>
      <c r="F34">
        <f>""</f>
        <v/>
      </c>
      <c r="G34">
        <f>""</f>
        <v/>
      </c>
      <c r="H34">
        <f>""</f>
        <v/>
      </c>
    </row>
    <row r="35">
      <c r="A35">
        <f>""</f>
        <v/>
      </c>
      <c r="B35">
        <f>""</f>
        <v/>
      </c>
      <c r="C35">
        <f>""</f>
        <v/>
      </c>
      <c r="D35">
        <f>""</f>
        <v/>
      </c>
      <c r="E35">
        <f>""</f>
        <v/>
      </c>
      <c r="F35">
        <f>""</f>
        <v/>
      </c>
      <c r="G35">
        <f>""</f>
        <v/>
      </c>
      <c r="H35">
        <f>""</f>
        <v/>
      </c>
    </row>
    <row r="36">
      <c r="A36">
        <f>""</f>
        <v/>
      </c>
      <c r="B36">
        <f>""</f>
        <v/>
      </c>
      <c r="C36">
        <f>""</f>
        <v/>
      </c>
      <c r="D36">
        <f>""</f>
        <v/>
      </c>
      <c r="E36">
        <f>""</f>
        <v/>
      </c>
      <c r="F36">
        <f>""</f>
        <v/>
      </c>
      <c r="G36">
        <f>""</f>
        <v/>
      </c>
      <c r="H36">
        <f>""</f>
        <v/>
      </c>
    </row>
    <row r="37">
      <c r="A37">
        <f>""</f>
        <v/>
      </c>
      <c r="B37">
        <f>""</f>
        <v/>
      </c>
      <c r="C37">
        <f>""</f>
        <v/>
      </c>
      <c r="D37">
        <f>""</f>
        <v/>
      </c>
      <c r="E37">
        <f>""</f>
        <v/>
      </c>
      <c r="F37">
        <f>""</f>
        <v/>
      </c>
      <c r="G37">
        <f>""</f>
        <v/>
      </c>
      <c r="H37">
        <f>""</f>
        <v/>
      </c>
    </row>
    <row r="38">
      <c r="A38">
        <f>""</f>
        <v/>
      </c>
      <c r="B38">
        <f>""</f>
        <v/>
      </c>
      <c r="C38">
        <f>""</f>
        <v/>
      </c>
      <c r="D38">
        <f>""</f>
        <v/>
      </c>
      <c r="E38">
        <f>""</f>
        <v/>
      </c>
      <c r="F38">
        <f>""</f>
        <v/>
      </c>
      <c r="G38">
        <f>""</f>
        <v/>
      </c>
      <c r="H38">
        <f>""</f>
        <v/>
      </c>
    </row>
    <row r="39">
      <c r="A39">
        <f>""</f>
        <v/>
      </c>
      <c r="B39">
        <f>""</f>
        <v/>
      </c>
      <c r="C39">
        <f>""</f>
        <v/>
      </c>
      <c r="D39">
        <f>""</f>
        <v/>
      </c>
      <c r="E39">
        <f>""</f>
        <v/>
      </c>
      <c r="F39">
        <f>""</f>
        <v/>
      </c>
      <c r="G39">
        <f>""</f>
        <v/>
      </c>
      <c r="H39">
        <f>""</f>
        <v/>
      </c>
    </row>
    <row r="40">
      <c r="A40">
        <f>""</f>
        <v/>
      </c>
      <c r="B40">
        <f>""</f>
        <v/>
      </c>
      <c r="C40">
        <f>""</f>
        <v/>
      </c>
      <c r="D40">
        <f>""</f>
        <v/>
      </c>
      <c r="E40">
        <f>""</f>
        <v/>
      </c>
      <c r="F40">
        <f>""</f>
        <v/>
      </c>
      <c r="G40">
        <f>""</f>
        <v/>
      </c>
      <c r="H40">
        <f>""</f>
        <v/>
      </c>
    </row>
    <row r="41">
      <c r="A41">
        <f>""</f>
        <v/>
      </c>
      <c r="B41">
        <f>""</f>
        <v/>
      </c>
      <c r="C41">
        <f>""</f>
        <v/>
      </c>
      <c r="D41">
        <f>""</f>
        <v/>
      </c>
      <c r="E41">
        <f>""</f>
        <v/>
      </c>
      <c r="F41">
        <f>""</f>
        <v/>
      </c>
      <c r="G41">
        <f>""</f>
        <v/>
      </c>
      <c r="H41">
        <f>""</f>
        <v/>
      </c>
    </row>
    <row r="42">
      <c r="A42">
        <f>""</f>
        <v/>
      </c>
      <c r="B42">
        <f>""</f>
        <v/>
      </c>
      <c r="C42">
        <f>""</f>
        <v/>
      </c>
      <c r="D42">
        <f>""</f>
        <v/>
      </c>
      <c r="E42">
        <f>""</f>
        <v/>
      </c>
      <c r="F42">
        <f>""</f>
        <v/>
      </c>
      <c r="G42">
        <f>""</f>
        <v/>
      </c>
      <c r="H42">
        <f>""</f>
        <v/>
      </c>
    </row>
    <row r="43">
      <c r="A43">
        <f>""</f>
        <v/>
      </c>
      <c r="B43">
        <f>""</f>
        <v/>
      </c>
      <c r="C43">
        <f>""</f>
        <v/>
      </c>
      <c r="D43">
        <f>""</f>
        <v/>
      </c>
      <c r="E43">
        <f>""</f>
        <v/>
      </c>
      <c r="F43">
        <f>""</f>
        <v/>
      </c>
      <c r="G43">
        <f>""</f>
        <v/>
      </c>
      <c r="H43">
        <f>""</f>
        <v/>
      </c>
    </row>
    <row r="44">
      <c r="A44">
        <f>""</f>
        <v/>
      </c>
      <c r="B44">
        <f>""</f>
        <v/>
      </c>
      <c r="C44">
        <f>""</f>
        <v/>
      </c>
      <c r="D44">
        <f>""</f>
        <v/>
      </c>
      <c r="E44">
        <f>""</f>
        <v/>
      </c>
      <c r="F44">
        <f>""</f>
        <v/>
      </c>
      <c r="G44">
        <f>""</f>
        <v/>
      </c>
      <c r="H44">
        <f>""</f>
        <v/>
      </c>
    </row>
    <row r="45">
      <c r="A45">
        <f>""</f>
        <v/>
      </c>
      <c r="B45">
        <f>""</f>
        <v/>
      </c>
      <c r="C45">
        <f>""</f>
        <v/>
      </c>
      <c r="D45">
        <f>""</f>
        <v/>
      </c>
      <c r="E45">
        <f>""</f>
        <v/>
      </c>
      <c r="F45">
        <f>""</f>
        <v/>
      </c>
      <c r="G45">
        <f>""</f>
        <v/>
      </c>
      <c r="H45">
        <f>""</f>
        <v/>
      </c>
    </row>
    <row r="46">
      <c r="A46">
        <f>""</f>
        <v/>
      </c>
      <c r="B46">
        <f>""</f>
        <v/>
      </c>
      <c r="C46">
        <f>""</f>
        <v/>
      </c>
      <c r="D46">
        <f>""</f>
        <v/>
      </c>
      <c r="E46">
        <f>""</f>
        <v/>
      </c>
      <c r="F46">
        <f>""</f>
        <v/>
      </c>
      <c r="G46">
        <f>""</f>
        <v/>
      </c>
      <c r="H46">
        <f>""</f>
        <v/>
      </c>
    </row>
    <row r="47">
      <c r="A47">
        <f>""</f>
        <v/>
      </c>
      <c r="B47">
        <f>""</f>
        <v/>
      </c>
      <c r="C47">
        <f>""</f>
        <v/>
      </c>
      <c r="D47">
        <f>""</f>
        <v/>
      </c>
      <c r="E47">
        <f>""</f>
        <v/>
      </c>
      <c r="F47">
        <f>""</f>
        <v/>
      </c>
      <c r="G47">
        <f>""</f>
        <v/>
      </c>
      <c r="H47">
        <f>""</f>
        <v/>
      </c>
    </row>
    <row r="48">
      <c r="A48">
        <f>""</f>
        <v/>
      </c>
      <c r="B48">
        <f>""</f>
        <v/>
      </c>
      <c r="C48">
        <f>""</f>
        <v/>
      </c>
      <c r="D48">
        <f>""</f>
        <v/>
      </c>
      <c r="E48">
        <f>""</f>
        <v/>
      </c>
      <c r="F48">
        <f>""</f>
        <v/>
      </c>
      <c r="G48">
        <f>""</f>
        <v/>
      </c>
      <c r="H48">
        <f>""</f>
        <v/>
      </c>
    </row>
    <row r="49">
      <c r="A49">
        <f>""</f>
        <v/>
      </c>
      <c r="B49">
        <f>""</f>
        <v/>
      </c>
      <c r="C49">
        <f>""</f>
        <v/>
      </c>
      <c r="D49">
        <f>""</f>
        <v/>
      </c>
      <c r="E49">
        <f>""</f>
        <v/>
      </c>
      <c r="F49">
        <f>""</f>
        <v/>
      </c>
      <c r="G49">
        <f>""</f>
        <v/>
      </c>
      <c r="H49">
        <f>""</f>
        <v/>
      </c>
    </row>
    <row r="50">
      <c r="A50">
        <f>""</f>
        <v/>
      </c>
      <c r="B50">
        <f>""</f>
        <v/>
      </c>
      <c r="C50">
        <f>""</f>
        <v/>
      </c>
      <c r="D50">
        <f>""</f>
        <v/>
      </c>
      <c r="E50">
        <f>""</f>
        <v/>
      </c>
      <c r="F50">
        <f>""</f>
        <v/>
      </c>
      <c r="G50">
        <f>""</f>
        <v/>
      </c>
      <c r="H50">
        <f>""</f>
        <v/>
      </c>
    </row>
    <row r="51">
      <c r="A51">
        <f>""</f>
        <v/>
      </c>
      <c r="B51">
        <f>""</f>
        <v/>
      </c>
      <c r="C51">
        <f>""</f>
        <v/>
      </c>
      <c r="D51">
        <f>""</f>
        <v/>
      </c>
      <c r="E51">
        <f>""</f>
        <v/>
      </c>
      <c r="F51">
        <f>""</f>
        <v/>
      </c>
      <c r="G51">
        <f>""</f>
        <v/>
      </c>
      <c r="H51">
        <f>""</f>
        <v/>
      </c>
    </row>
    <row r="52">
      <c r="A52">
        <f>""</f>
        <v/>
      </c>
      <c r="B52">
        <f>""</f>
        <v/>
      </c>
      <c r="C52">
        <f>""</f>
        <v/>
      </c>
      <c r="D52">
        <f>""</f>
        <v/>
      </c>
      <c r="E52">
        <f>""</f>
        <v/>
      </c>
      <c r="F52">
        <f>""</f>
        <v/>
      </c>
      <c r="G52">
        <f>""</f>
        <v/>
      </c>
      <c r="H52">
        <f>""</f>
        <v/>
      </c>
    </row>
    <row r="53">
      <c r="A53">
        <f>""</f>
        <v/>
      </c>
      <c r="B53">
        <f>""</f>
        <v/>
      </c>
      <c r="C53">
        <f>""</f>
        <v/>
      </c>
      <c r="D53">
        <f>""</f>
        <v/>
      </c>
      <c r="E53">
        <f>""</f>
        <v/>
      </c>
      <c r="F53">
        <f>""</f>
        <v/>
      </c>
      <c r="G53">
        <f>""</f>
        <v/>
      </c>
      <c r="H53">
        <f>""</f>
        <v/>
      </c>
    </row>
    <row r="54">
      <c r="A54">
        <f>""</f>
        <v/>
      </c>
      <c r="B54">
        <f>""</f>
        <v/>
      </c>
      <c r="C54">
        <f>""</f>
        <v/>
      </c>
      <c r="D54">
        <f>""</f>
        <v/>
      </c>
      <c r="E54">
        <f>""</f>
        <v/>
      </c>
      <c r="F54">
        <f>""</f>
        <v/>
      </c>
      <c r="G54">
        <f>""</f>
        <v/>
      </c>
      <c r="H54">
        <f>""</f>
        <v/>
      </c>
    </row>
    <row r="55">
      <c r="A55">
        <f>""</f>
        <v/>
      </c>
      <c r="B55">
        <f>""</f>
        <v/>
      </c>
      <c r="C55">
        <f>""</f>
        <v/>
      </c>
      <c r="D55">
        <f>""</f>
        <v/>
      </c>
      <c r="E55">
        <f>""</f>
        <v/>
      </c>
      <c r="F55">
        <f>""</f>
        <v/>
      </c>
      <c r="G55">
        <f>""</f>
        <v/>
      </c>
      <c r="H55">
        <f>""</f>
        <v/>
      </c>
    </row>
    <row r="56">
      <c r="A56">
        <f>""</f>
        <v/>
      </c>
      <c r="B56">
        <f>""</f>
        <v/>
      </c>
      <c r="C56">
        <f>""</f>
        <v/>
      </c>
      <c r="D56">
        <f>""</f>
        <v/>
      </c>
      <c r="E56">
        <f>""</f>
        <v/>
      </c>
      <c r="F56">
        <f>""</f>
        <v/>
      </c>
      <c r="G56">
        <f>""</f>
        <v/>
      </c>
      <c r="H56">
        <f>""</f>
        <v/>
      </c>
    </row>
    <row r="57">
      <c r="A57">
        <f>""</f>
        <v/>
      </c>
      <c r="B57">
        <f>""</f>
        <v/>
      </c>
      <c r="C57">
        <f>""</f>
        <v/>
      </c>
      <c r="D57">
        <f>""</f>
        <v/>
      </c>
      <c r="E57">
        <f>""</f>
        <v/>
      </c>
      <c r="F57">
        <f>""</f>
        <v/>
      </c>
      <c r="G57">
        <f>""</f>
        <v/>
      </c>
      <c r="H57">
        <f>""</f>
        <v/>
      </c>
    </row>
    <row r="58">
      <c r="A58">
        <f>""</f>
        <v/>
      </c>
      <c r="B58">
        <f>""</f>
        <v/>
      </c>
      <c r="C58">
        <f>""</f>
        <v/>
      </c>
      <c r="D58">
        <f>""</f>
        <v/>
      </c>
      <c r="E58">
        <f>""</f>
        <v/>
      </c>
      <c r="F58">
        <f>""</f>
        <v/>
      </c>
      <c r="G58">
        <f>""</f>
        <v/>
      </c>
      <c r="H58">
        <f>""</f>
        <v/>
      </c>
    </row>
    <row r="59">
      <c r="A59">
        <f>""</f>
        <v/>
      </c>
      <c r="B59">
        <f>""</f>
        <v/>
      </c>
      <c r="C59">
        <f>""</f>
        <v/>
      </c>
      <c r="D59">
        <f>""</f>
        <v/>
      </c>
      <c r="E59">
        <f>""</f>
        <v/>
      </c>
      <c r="F59">
        <f>""</f>
        <v/>
      </c>
      <c r="G59">
        <f>""</f>
        <v/>
      </c>
      <c r="H59">
        <f>""</f>
        <v/>
      </c>
    </row>
    <row r="60">
      <c r="A60">
        <f>""</f>
        <v/>
      </c>
      <c r="B60">
        <f>""</f>
        <v/>
      </c>
      <c r="C60">
        <f>""</f>
        <v/>
      </c>
      <c r="D60">
        <f>""</f>
        <v/>
      </c>
      <c r="E60">
        <f>""</f>
        <v/>
      </c>
      <c r="F60">
        <f>""</f>
        <v/>
      </c>
      <c r="G60">
        <f>""</f>
        <v/>
      </c>
      <c r="H60">
        <f>""</f>
        <v/>
      </c>
    </row>
    <row r="61">
      <c r="A61">
        <f>""</f>
        <v/>
      </c>
      <c r="B61">
        <f>""</f>
        <v/>
      </c>
      <c r="C61">
        <f>""</f>
        <v/>
      </c>
      <c r="D61">
        <f>""</f>
        <v/>
      </c>
      <c r="E61">
        <f>""</f>
        <v/>
      </c>
      <c r="F61">
        <f>""</f>
        <v/>
      </c>
      <c r="G61">
        <f>""</f>
        <v/>
      </c>
      <c r="H61">
        <f>""</f>
        <v/>
      </c>
    </row>
    <row r="62">
      <c r="A62">
        <f>""</f>
        <v/>
      </c>
      <c r="B62">
        <f>""</f>
        <v/>
      </c>
      <c r="C62">
        <f>""</f>
        <v/>
      </c>
      <c r="D62">
        <f>""</f>
        <v/>
      </c>
      <c r="E62">
        <f>""</f>
        <v/>
      </c>
      <c r="F62">
        <f>""</f>
        <v/>
      </c>
      <c r="G62">
        <f>""</f>
        <v/>
      </c>
      <c r="H62">
        <f>""</f>
        <v/>
      </c>
    </row>
    <row r="63">
      <c r="A63">
        <f>""</f>
        <v/>
      </c>
      <c r="B63">
        <f>""</f>
        <v/>
      </c>
      <c r="C63">
        <f>""</f>
        <v/>
      </c>
      <c r="D63">
        <f>""</f>
        <v/>
      </c>
      <c r="E63">
        <f>""</f>
        <v/>
      </c>
      <c r="F63">
        <f>""</f>
        <v/>
      </c>
      <c r="G63">
        <f>""</f>
        <v/>
      </c>
      <c r="H63">
        <f>""</f>
        <v/>
      </c>
    </row>
    <row r="64">
      <c r="A64">
        <f>""</f>
        <v/>
      </c>
      <c r="B64">
        <f>""</f>
        <v/>
      </c>
      <c r="C64">
        <f>""</f>
        <v/>
      </c>
      <c r="D64">
        <f>""</f>
        <v/>
      </c>
      <c r="E64">
        <f>""</f>
        <v/>
      </c>
      <c r="F64">
        <f>""</f>
        <v/>
      </c>
      <c r="G64">
        <f>""</f>
        <v/>
      </c>
      <c r="H64">
        <f>""</f>
        <v/>
      </c>
    </row>
    <row r="65">
      <c r="A65">
        <f>""</f>
        <v/>
      </c>
      <c r="B65">
        <f>""</f>
        <v/>
      </c>
      <c r="C65">
        <f>""</f>
        <v/>
      </c>
      <c r="D65">
        <f>""</f>
        <v/>
      </c>
      <c r="E65">
        <f>""</f>
        <v/>
      </c>
      <c r="F65">
        <f>""</f>
        <v/>
      </c>
      <c r="G65">
        <f>""</f>
        <v/>
      </c>
      <c r="H65">
        <f>""</f>
        <v/>
      </c>
    </row>
    <row r="66">
      <c r="A66">
        <f>""</f>
        <v/>
      </c>
      <c r="B66">
        <f>""</f>
        <v/>
      </c>
      <c r="C66">
        <f>""</f>
        <v/>
      </c>
      <c r="D66">
        <f>""</f>
        <v/>
      </c>
      <c r="E66">
        <f>""</f>
        <v/>
      </c>
      <c r="F66">
        <f>""</f>
        <v/>
      </c>
      <c r="G66">
        <f>""</f>
        <v/>
      </c>
      <c r="H66">
        <f>""</f>
        <v/>
      </c>
    </row>
    <row r="67">
      <c r="A67">
        <f>""</f>
        <v/>
      </c>
      <c r="B67">
        <f>""</f>
        <v/>
      </c>
      <c r="C67">
        <f>""</f>
        <v/>
      </c>
      <c r="D67">
        <f>""</f>
        <v/>
      </c>
      <c r="E67">
        <f>""</f>
        <v/>
      </c>
      <c r="F67">
        <f>""</f>
        <v/>
      </c>
      <c r="G67">
        <f>""</f>
        <v/>
      </c>
      <c r="H67">
        <f>""</f>
        <v/>
      </c>
    </row>
    <row r="68">
      <c r="A68">
        <f>""</f>
        <v/>
      </c>
      <c r="B68">
        <f>""</f>
        <v/>
      </c>
      <c r="C68">
        <f>""</f>
        <v/>
      </c>
      <c r="D68">
        <f>""</f>
        <v/>
      </c>
      <c r="E68">
        <f>""</f>
        <v/>
      </c>
      <c r="F68">
        <f>""</f>
        <v/>
      </c>
      <c r="G68">
        <f>""</f>
        <v/>
      </c>
      <c r="H68">
        <f>""</f>
        <v/>
      </c>
    </row>
    <row r="69">
      <c r="A69">
        <f>""</f>
        <v/>
      </c>
      <c r="B69">
        <f>""</f>
        <v/>
      </c>
      <c r="C69">
        <f>""</f>
        <v/>
      </c>
      <c r="D69">
        <f>""</f>
        <v/>
      </c>
      <c r="E69">
        <f>""</f>
        <v/>
      </c>
      <c r="F69">
        <f>""</f>
        <v/>
      </c>
      <c r="G69">
        <f>""</f>
        <v/>
      </c>
      <c r="H69">
        <f>""</f>
        <v/>
      </c>
    </row>
    <row r="70">
      <c r="A70">
        <f>""</f>
        <v/>
      </c>
      <c r="B70">
        <f>""</f>
        <v/>
      </c>
      <c r="C70">
        <f>""</f>
        <v/>
      </c>
      <c r="D70">
        <f>""</f>
        <v/>
      </c>
      <c r="E70">
        <f>""</f>
        <v/>
      </c>
      <c r="F70">
        <f>""</f>
        <v/>
      </c>
      <c r="G70">
        <f>""</f>
        <v/>
      </c>
      <c r="H70">
        <f>""</f>
        <v/>
      </c>
    </row>
    <row r="71">
      <c r="A71">
        <f>""</f>
        <v/>
      </c>
      <c r="B71">
        <f>""</f>
        <v/>
      </c>
      <c r="C71">
        <f>""</f>
        <v/>
      </c>
      <c r="D71">
        <f>""</f>
        <v/>
      </c>
      <c r="E71">
        <f>""</f>
        <v/>
      </c>
      <c r="F71">
        <f>""</f>
        <v/>
      </c>
      <c r="G71">
        <f>""</f>
        <v/>
      </c>
      <c r="H71">
        <f>""</f>
        <v/>
      </c>
    </row>
    <row r="72">
      <c r="A72">
        <f>""</f>
        <v/>
      </c>
      <c r="B72">
        <f>""</f>
        <v/>
      </c>
      <c r="C72">
        <f>""</f>
        <v/>
      </c>
      <c r="D72">
        <f>""</f>
        <v/>
      </c>
      <c r="E72">
        <f>""</f>
        <v/>
      </c>
      <c r="F72">
        <f>""</f>
        <v/>
      </c>
      <c r="G72">
        <f>""</f>
        <v/>
      </c>
      <c r="H72">
        <f>""</f>
        <v/>
      </c>
    </row>
    <row r="73">
      <c r="A73">
        <f>""</f>
        <v/>
      </c>
      <c r="B73">
        <f>""</f>
        <v/>
      </c>
      <c r="C73">
        <f>""</f>
        <v/>
      </c>
      <c r="D73">
        <f>""</f>
        <v/>
      </c>
      <c r="E73">
        <f>""</f>
        <v/>
      </c>
      <c r="F73">
        <f>""</f>
        <v/>
      </c>
      <c r="G73">
        <f>""</f>
        <v/>
      </c>
      <c r="H73">
        <f>""</f>
        <v/>
      </c>
    </row>
    <row r="74">
      <c r="A74">
        <f>""</f>
        <v/>
      </c>
      <c r="B74">
        <f>""</f>
        <v/>
      </c>
      <c r="C74">
        <f>""</f>
        <v/>
      </c>
      <c r="D74">
        <f>""</f>
        <v/>
      </c>
      <c r="E74">
        <f>""</f>
        <v/>
      </c>
      <c r="F74">
        <f>""</f>
        <v/>
      </c>
      <c r="G74">
        <f>""</f>
        <v/>
      </c>
      <c r="H74">
        <f>""</f>
        <v/>
      </c>
    </row>
    <row r="75">
      <c r="A75">
        <f>""</f>
        <v/>
      </c>
      <c r="B75">
        <f>""</f>
        <v/>
      </c>
      <c r="C75">
        <f>""</f>
        <v/>
      </c>
      <c r="D75">
        <f>""</f>
        <v/>
      </c>
      <c r="E75">
        <f>""</f>
        <v/>
      </c>
      <c r="F75">
        <f>""</f>
        <v/>
      </c>
      <c r="G75">
        <f>""</f>
        <v/>
      </c>
      <c r="H75">
        <f>""</f>
        <v/>
      </c>
    </row>
    <row r="76">
      <c r="A76">
        <f>""</f>
        <v/>
      </c>
      <c r="B76">
        <f>""</f>
        <v/>
      </c>
      <c r="C76">
        <f>""</f>
        <v/>
      </c>
      <c r="D76">
        <f>""</f>
        <v/>
      </c>
      <c r="E76">
        <f>""</f>
        <v/>
      </c>
      <c r="F76">
        <f>""</f>
        <v/>
      </c>
      <c r="G76">
        <f>""</f>
        <v/>
      </c>
      <c r="H76">
        <f>""</f>
        <v/>
      </c>
    </row>
    <row r="77">
      <c r="A77">
        <f>""</f>
        <v/>
      </c>
      <c r="B77">
        <f>""</f>
        <v/>
      </c>
      <c r="C77">
        <f>""</f>
        <v/>
      </c>
      <c r="D77">
        <f>""</f>
        <v/>
      </c>
      <c r="E77">
        <f>""</f>
        <v/>
      </c>
      <c r="F77">
        <f>""</f>
        <v/>
      </c>
      <c r="G77">
        <f>""</f>
        <v/>
      </c>
      <c r="H77">
        <f>""</f>
        <v/>
      </c>
    </row>
    <row r="78">
      <c r="A78">
        <f>""</f>
        <v/>
      </c>
      <c r="B78">
        <f>""</f>
        <v/>
      </c>
      <c r="C78">
        <f>""</f>
        <v/>
      </c>
      <c r="D78">
        <f>""</f>
        <v/>
      </c>
      <c r="E78">
        <f>""</f>
        <v/>
      </c>
      <c r="F78">
        <f>""</f>
        <v/>
      </c>
      <c r="G78">
        <f>""</f>
        <v/>
      </c>
      <c r="H78">
        <f>""</f>
        <v/>
      </c>
    </row>
    <row r="79">
      <c r="A79">
        <f>""</f>
        <v/>
      </c>
      <c r="B79">
        <f>""</f>
        <v/>
      </c>
      <c r="C79">
        <f>""</f>
        <v/>
      </c>
      <c r="D79">
        <f>""</f>
        <v/>
      </c>
      <c r="E79">
        <f>""</f>
        <v/>
      </c>
      <c r="F79">
        <f>""</f>
        <v/>
      </c>
      <c r="G79">
        <f>""</f>
        <v/>
      </c>
      <c r="H79">
        <f>""</f>
        <v/>
      </c>
    </row>
    <row r="80">
      <c r="A80">
        <f>""</f>
        <v/>
      </c>
      <c r="B80">
        <f>""</f>
        <v/>
      </c>
      <c r="C80">
        <f>""</f>
        <v/>
      </c>
      <c r="D80">
        <f>""</f>
        <v/>
      </c>
      <c r="E80">
        <f>""</f>
        <v/>
      </c>
      <c r="F80">
        <f>""</f>
        <v/>
      </c>
      <c r="G80">
        <f>""</f>
        <v/>
      </c>
      <c r="H80">
        <f>""</f>
        <v/>
      </c>
    </row>
    <row r="81">
      <c r="A81">
        <f>""</f>
        <v/>
      </c>
      <c r="B81">
        <f>""</f>
        <v/>
      </c>
      <c r="C81">
        <f>""</f>
        <v/>
      </c>
      <c r="D81">
        <f>""</f>
        <v/>
      </c>
      <c r="E81">
        <f>""</f>
        <v/>
      </c>
      <c r="F81">
        <f>""</f>
        <v/>
      </c>
      <c r="G81">
        <f>""</f>
        <v/>
      </c>
      <c r="H81">
        <f>""</f>
        <v/>
      </c>
    </row>
    <row r="82">
      <c r="A82">
        <f>""</f>
        <v/>
      </c>
      <c r="B82">
        <f>""</f>
        <v/>
      </c>
      <c r="C82">
        <f>""</f>
        <v/>
      </c>
      <c r="D82">
        <f>""</f>
        <v/>
      </c>
      <c r="E82">
        <f>""</f>
        <v/>
      </c>
      <c r="F82">
        <f>""</f>
        <v/>
      </c>
      <c r="G82">
        <f>""</f>
        <v/>
      </c>
      <c r="H82">
        <f>""</f>
        <v/>
      </c>
    </row>
    <row r="83">
      <c r="A83">
        <f>""</f>
        <v/>
      </c>
      <c r="B83">
        <f>""</f>
        <v/>
      </c>
      <c r="C83">
        <f>""</f>
        <v/>
      </c>
      <c r="D83">
        <f>""</f>
        <v/>
      </c>
      <c r="E83">
        <f>""</f>
        <v/>
      </c>
      <c r="F83">
        <f>""</f>
        <v/>
      </c>
      <c r="G83">
        <f>""</f>
        <v/>
      </c>
      <c r="H83">
        <f>""</f>
        <v/>
      </c>
    </row>
    <row r="84">
      <c r="A84">
        <f>""</f>
        <v/>
      </c>
      <c r="B84">
        <f>""</f>
        <v/>
      </c>
      <c r="C84">
        <f>""</f>
        <v/>
      </c>
      <c r="D84">
        <f>""</f>
        <v/>
      </c>
      <c r="E84">
        <f>""</f>
        <v/>
      </c>
      <c r="F84">
        <f>""</f>
        <v/>
      </c>
      <c r="G84">
        <f>""</f>
        <v/>
      </c>
      <c r="H84">
        <f>""</f>
        <v/>
      </c>
    </row>
    <row r="85">
      <c r="A85">
        <f>""</f>
        <v/>
      </c>
      <c r="B85">
        <f>""</f>
        <v/>
      </c>
      <c r="C85">
        <f>""</f>
        <v/>
      </c>
      <c r="D85">
        <f>""</f>
        <v/>
      </c>
      <c r="E85">
        <f>""</f>
        <v/>
      </c>
      <c r="F85">
        <f>""</f>
        <v/>
      </c>
      <c r="G85">
        <f>""</f>
        <v/>
      </c>
      <c r="H85">
        <f>""</f>
        <v/>
      </c>
    </row>
    <row r="86">
      <c r="A86">
        <f>""</f>
        <v/>
      </c>
      <c r="B86">
        <f>""</f>
        <v/>
      </c>
      <c r="C86">
        <f>""</f>
        <v/>
      </c>
      <c r="D86">
        <f>""</f>
        <v/>
      </c>
      <c r="E86">
        <f>""</f>
        <v/>
      </c>
      <c r="F86">
        <f>""</f>
        <v/>
      </c>
      <c r="G86">
        <f>""</f>
        <v/>
      </c>
      <c r="H86">
        <f>""</f>
        <v/>
      </c>
    </row>
    <row r="87">
      <c r="A87">
        <f>""</f>
        <v/>
      </c>
      <c r="B87">
        <f>""</f>
        <v/>
      </c>
      <c r="C87">
        <f>""</f>
        <v/>
      </c>
      <c r="D87">
        <f>""</f>
        <v/>
      </c>
      <c r="E87">
        <f>""</f>
        <v/>
      </c>
      <c r="F87">
        <f>""</f>
        <v/>
      </c>
      <c r="G87">
        <f>""</f>
        <v/>
      </c>
      <c r="H87">
        <f>""</f>
        <v/>
      </c>
    </row>
    <row r="88">
      <c r="A88">
        <f>""</f>
        <v/>
      </c>
      <c r="B88">
        <f>""</f>
        <v/>
      </c>
      <c r="C88">
        <f>""</f>
        <v/>
      </c>
      <c r="D88">
        <f>""</f>
        <v/>
      </c>
      <c r="E88">
        <f>""</f>
        <v/>
      </c>
      <c r="F88">
        <f>""</f>
        <v/>
      </c>
      <c r="G88">
        <f>""</f>
        <v/>
      </c>
      <c r="H88">
        <f>""</f>
        <v/>
      </c>
    </row>
    <row r="89">
      <c r="A89">
        <f>""</f>
        <v/>
      </c>
      <c r="B89">
        <f>""</f>
        <v/>
      </c>
      <c r="C89">
        <f>""</f>
        <v/>
      </c>
      <c r="D89">
        <f>""</f>
        <v/>
      </c>
      <c r="E89">
        <f>""</f>
        <v/>
      </c>
      <c r="F89">
        <f>""</f>
        <v/>
      </c>
      <c r="G89">
        <f>""</f>
        <v/>
      </c>
      <c r="H89">
        <f>""</f>
        <v/>
      </c>
    </row>
    <row r="90">
      <c r="A90">
        <f>""</f>
        <v/>
      </c>
      <c r="B90">
        <f>""</f>
        <v/>
      </c>
      <c r="C90">
        <f>""</f>
        <v/>
      </c>
      <c r="D90">
        <f>""</f>
        <v/>
      </c>
      <c r="E90">
        <f>""</f>
        <v/>
      </c>
      <c r="F90">
        <f>""</f>
        <v/>
      </c>
      <c r="G90">
        <f>""</f>
        <v/>
      </c>
      <c r="H90">
        <f>""</f>
        <v/>
      </c>
    </row>
    <row r="91">
      <c r="A91">
        <f>""</f>
        <v/>
      </c>
      <c r="B91">
        <f>""</f>
        <v/>
      </c>
      <c r="C91">
        <f>""</f>
        <v/>
      </c>
      <c r="D91">
        <f>""</f>
        <v/>
      </c>
      <c r="E91">
        <f>""</f>
        <v/>
      </c>
      <c r="F91">
        <f>""</f>
        <v/>
      </c>
      <c r="G91">
        <f>""</f>
        <v/>
      </c>
      <c r="H91">
        <f>""</f>
        <v/>
      </c>
    </row>
    <row r="92">
      <c r="A92">
        <f>""</f>
        <v/>
      </c>
      <c r="B92">
        <f>""</f>
        <v/>
      </c>
      <c r="C92">
        <f>""</f>
        <v/>
      </c>
      <c r="D92">
        <f>""</f>
        <v/>
      </c>
      <c r="E92">
        <f>""</f>
        <v/>
      </c>
      <c r="F92">
        <f>""</f>
        <v/>
      </c>
      <c r="G92">
        <f>""</f>
        <v/>
      </c>
      <c r="H92">
        <f>""</f>
        <v/>
      </c>
    </row>
    <row r="93">
      <c r="A93">
        <f>""</f>
        <v/>
      </c>
      <c r="B93">
        <f>""</f>
        <v/>
      </c>
      <c r="C93">
        <f>""</f>
        <v/>
      </c>
      <c r="D93">
        <f>""</f>
        <v/>
      </c>
      <c r="E93">
        <f>""</f>
        <v/>
      </c>
      <c r="F93">
        <f>""</f>
        <v/>
      </c>
      <c r="G93">
        <f>""</f>
        <v/>
      </c>
      <c r="H93">
        <f>""</f>
        <v/>
      </c>
    </row>
    <row r="94">
      <c r="A94">
        <f>""</f>
        <v/>
      </c>
      <c r="B94">
        <f>""</f>
        <v/>
      </c>
      <c r="C94">
        <f>""</f>
        <v/>
      </c>
      <c r="D94">
        <f>""</f>
        <v/>
      </c>
      <c r="E94">
        <f>""</f>
        <v/>
      </c>
      <c r="F94">
        <f>""</f>
        <v/>
      </c>
      <c r="G94">
        <f>""</f>
        <v/>
      </c>
      <c r="H94">
        <f>""</f>
        <v/>
      </c>
    </row>
    <row r="95">
      <c r="A95">
        <f>""</f>
        <v/>
      </c>
      <c r="B95">
        <f>""</f>
        <v/>
      </c>
      <c r="C95">
        <f>""</f>
        <v/>
      </c>
      <c r="D95">
        <f>""</f>
        <v/>
      </c>
      <c r="E95">
        <f>""</f>
        <v/>
      </c>
      <c r="F95">
        <f>""</f>
        <v/>
      </c>
      <c r="G95">
        <f>""</f>
        <v/>
      </c>
      <c r="H95">
        <f>""</f>
        <v/>
      </c>
    </row>
    <row r="96">
      <c r="A96">
        <f>""</f>
        <v/>
      </c>
      <c r="B96">
        <f>""</f>
        <v/>
      </c>
      <c r="C96">
        <f>""</f>
        <v/>
      </c>
      <c r="D96">
        <f>""</f>
        <v/>
      </c>
      <c r="E96">
        <f>""</f>
        <v/>
      </c>
      <c r="F96">
        <f>""</f>
        <v/>
      </c>
      <c r="G96">
        <f>""</f>
        <v/>
      </c>
      <c r="H96">
        <f>""</f>
        <v/>
      </c>
    </row>
    <row r="97">
      <c r="A97">
        <f>""</f>
        <v/>
      </c>
      <c r="B97">
        <f>""</f>
        <v/>
      </c>
      <c r="C97">
        <f>""</f>
        <v/>
      </c>
      <c r="D97">
        <f>""</f>
        <v/>
      </c>
      <c r="E97">
        <f>""</f>
        <v/>
      </c>
      <c r="F97">
        <f>""</f>
        <v/>
      </c>
      <c r="G97">
        <f>""</f>
        <v/>
      </c>
      <c r="H97">
        <f>""</f>
        <v/>
      </c>
    </row>
    <row r="98">
      <c r="A98">
        <f>""</f>
        <v/>
      </c>
      <c r="B98">
        <f>""</f>
        <v/>
      </c>
      <c r="C98">
        <f>""</f>
        <v/>
      </c>
      <c r="D98">
        <f>""</f>
        <v/>
      </c>
      <c r="E98">
        <f>""</f>
        <v/>
      </c>
      <c r="F98">
        <f>""</f>
        <v/>
      </c>
      <c r="G98">
        <f>""</f>
        <v/>
      </c>
      <c r="H98">
        <f>""</f>
        <v/>
      </c>
    </row>
    <row r="99">
      <c r="A99">
        <f>""</f>
        <v/>
      </c>
      <c r="B99">
        <f>""</f>
        <v/>
      </c>
      <c r="C99">
        <f>""</f>
        <v/>
      </c>
      <c r="D99">
        <f>""</f>
        <v/>
      </c>
      <c r="E99">
        <f>""</f>
        <v/>
      </c>
      <c r="F99">
        <f>""</f>
        <v/>
      </c>
      <c r="G99">
        <f>""</f>
        <v/>
      </c>
      <c r="H99">
        <f>""</f>
        <v/>
      </c>
    </row>
    <row r="100">
      <c r="A100">
        <f>""</f>
        <v/>
      </c>
      <c r="B100">
        <f>""</f>
        <v/>
      </c>
      <c r="C100">
        <f>""</f>
        <v/>
      </c>
      <c r="D100">
        <f>""</f>
        <v/>
      </c>
      <c r="E100">
        <f>""</f>
        <v/>
      </c>
      <c r="F100">
        <f>""</f>
        <v/>
      </c>
      <c r="G100">
        <f>""</f>
        <v/>
      </c>
      <c r="H100">
        <f>""</f>
        <v/>
      </c>
    </row>
    <row r="101">
      <c r="A101">
        <f>""</f>
        <v/>
      </c>
      <c r="B101">
        <f>""</f>
        <v/>
      </c>
      <c r="C101">
        <f>""</f>
        <v/>
      </c>
      <c r="D101">
        <f>""</f>
        <v/>
      </c>
      <c r="E101">
        <f>""</f>
        <v/>
      </c>
      <c r="F101">
        <f>""</f>
        <v/>
      </c>
      <c r="G101">
        <f>""</f>
        <v/>
      </c>
      <c r="H101">
        <f>""</f>
        <v/>
      </c>
    </row>
  </sheetData>
  <mergeCells count="1">
    <mergeCell ref="A1:L1"/>
  </mergeCells>
  <conditionalFormatting sqref="G24:G33">
    <cfRule type="cellIs" priority="1" operator="greaterThan" dxfId="0">
      <formula>0</formula>
    </cfRule>
  </conditionalFormatting>
  <conditionalFormatting sqref="H24:H33">
    <cfRule type="expression" priority="2" dxfId="1">
      <formula>OR($H24="Late",$H24="Complete Late")</formula>
    </cfRule>
  </conditionalFormatting>
  <pageMargins left="0.75" right="0.75" top="1" bottom="1" header="0.5" footer="0.5"/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24"/>
  <sheetViews>
    <sheetView showGridLines="0"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37" customWidth="1" min="1" max="1"/>
    <col width="28" customWidth="1" min="2" max="2"/>
    <col width="4" customWidth="1" min="3" max="3"/>
    <col width="24" customWidth="1" min="4" max="4"/>
    <col width="28" customWidth="1" min="5" max="5"/>
  </cols>
  <sheetData>
    <row r="1" ht="28" customHeight="1">
      <c r="A1" s="1" t="inlineStr">
        <is>
          <t>Construction Schedule Setup</t>
        </is>
      </c>
      <c r="B1" s="2" t="n"/>
      <c r="C1" s="2" t="n"/>
      <c r="D1" s="2" t="n"/>
      <c r="E1" s="3" t="n"/>
    </row>
    <row r="2">
      <c r="A2" s="10" t="inlineStr">
        <is>
          <t>Project Setup</t>
        </is>
      </c>
      <c r="B2" s="13" t="n"/>
    </row>
    <row r="3">
      <c r="A3" s="4" t="inlineStr">
        <is>
          <t>Project Name</t>
        </is>
      </c>
      <c r="B3" s="25" t="inlineStr">
        <is>
          <t>Sample Community Retail Build-Out</t>
        </is>
      </c>
    </row>
    <row r="4">
      <c r="A4" s="4" t="inlineStr">
        <is>
          <t>Project Reference</t>
        </is>
      </c>
      <c r="B4" s="25" t="inlineStr">
        <is>
          <t>Sample Planning Schedule</t>
        </is>
      </c>
    </row>
    <row r="5">
      <c r="A5" s="4" t="inlineStr">
        <is>
          <t>Timeline Start</t>
        </is>
      </c>
      <c r="B5" s="26" t="n">
        <v>46113</v>
      </c>
    </row>
    <row r="6">
      <c r="A6" s="4" t="inlineStr">
        <is>
          <t>As-of Date</t>
        </is>
      </c>
      <c r="B6" s="26" t="n">
        <v>46143</v>
      </c>
    </row>
    <row r="7">
      <c r="A7" s="4" t="inlineStr">
        <is>
          <t>Late Threshold (Calendar Days)</t>
        </is>
      </c>
      <c r="B7" s="27" t="n">
        <v>0</v>
      </c>
    </row>
    <row r="10">
      <c r="A10" s="10" t="inlineStr">
        <is>
          <t>Editable Lists</t>
        </is>
      </c>
      <c r="B10" s="13" t="n"/>
      <c r="C10" s="13" t="n"/>
      <c r="D10" s="13" t="n"/>
      <c r="E10" s="13" t="n"/>
    </row>
    <row r="11">
      <c r="A11" s="28" t="inlineStr">
        <is>
          <t>Phase List</t>
        </is>
      </c>
      <c r="B11" s="28" t="inlineStr">
        <is>
          <t>Phase</t>
        </is>
      </c>
      <c r="D11" s="28" t="inlineStr">
        <is>
          <t>Owner List</t>
        </is>
      </c>
      <c r="E11" s="28" t="inlineStr">
        <is>
          <t>Owner</t>
        </is>
      </c>
    </row>
    <row r="12">
      <c r="A12" s="23" t="n">
        <v>1</v>
      </c>
      <c r="B12" s="25" t="inlineStr">
        <is>
          <t>Preconstruction</t>
        </is>
      </c>
      <c r="D12" s="23" t="n">
        <v>1</v>
      </c>
      <c r="E12" s="25" t="inlineStr">
        <is>
          <t>Project Manager</t>
        </is>
      </c>
    </row>
    <row r="13">
      <c r="A13" s="23" t="n">
        <v>2</v>
      </c>
      <c r="B13" s="25" t="inlineStr">
        <is>
          <t>Sitework</t>
        </is>
      </c>
      <c r="D13" s="23" t="n">
        <v>2</v>
      </c>
      <c r="E13" s="25" t="inlineStr">
        <is>
          <t>Superintendent</t>
        </is>
      </c>
    </row>
    <row r="14">
      <c r="A14" s="23" t="n">
        <v>3</v>
      </c>
      <c r="B14" s="25" t="inlineStr">
        <is>
          <t>Foundations</t>
        </is>
      </c>
      <c r="D14" s="23" t="n">
        <v>3</v>
      </c>
      <c r="E14" s="25" t="inlineStr">
        <is>
          <t>Concrete Foreman</t>
        </is>
      </c>
    </row>
    <row r="15">
      <c r="A15" s="23" t="n">
        <v>4</v>
      </c>
      <c r="B15" s="25" t="inlineStr">
        <is>
          <t>Structure</t>
        </is>
      </c>
      <c r="D15" s="23" t="n">
        <v>4</v>
      </c>
      <c r="E15" s="25" t="inlineStr">
        <is>
          <t>Steel Foreman</t>
        </is>
      </c>
    </row>
    <row r="16">
      <c r="A16" s="23" t="n">
        <v>5</v>
      </c>
      <c r="B16" s="25" t="inlineStr">
        <is>
          <t>Enclosure</t>
        </is>
      </c>
      <c r="D16" s="23" t="n">
        <v>5</v>
      </c>
      <c r="E16" s="25" t="inlineStr">
        <is>
          <t>Framing Foreman</t>
        </is>
      </c>
    </row>
    <row r="17">
      <c r="A17" s="23" t="n">
        <v>6</v>
      </c>
      <c r="B17" s="25" t="inlineStr">
        <is>
          <t>MEP</t>
        </is>
      </c>
      <c r="D17" s="23" t="n">
        <v>6</v>
      </c>
      <c r="E17" s="25" t="inlineStr">
        <is>
          <t>MEP Foreman</t>
        </is>
      </c>
    </row>
    <row r="18">
      <c r="A18" s="23" t="n">
        <v>7</v>
      </c>
      <c r="B18" s="25" t="inlineStr">
        <is>
          <t>Closeout</t>
        </is>
      </c>
      <c r="D18" s="23" t="n">
        <v>7</v>
      </c>
      <c r="E18" s="25" t="inlineStr">
        <is>
          <t>Project Controls</t>
        </is>
      </c>
    </row>
    <row r="19">
      <c r="A19" s="23" t="n">
        <v>8</v>
      </c>
      <c r="B19" s="25" t="inlineStr"/>
      <c r="D19" s="23" t="n">
        <v>8</v>
      </c>
      <c r="E19" s="25" t="inlineStr"/>
    </row>
    <row r="20">
      <c r="A20" s="23" t="n">
        <v>9</v>
      </c>
      <c r="B20" s="25" t="inlineStr"/>
      <c r="D20" s="23" t="n">
        <v>9</v>
      </c>
      <c r="E20" s="25" t="inlineStr"/>
    </row>
    <row r="21">
      <c r="A21" s="23" t="n">
        <v>10</v>
      </c>
      <c r="B21" s="25" t="inlineStr"/>
      <c r="D21" s="23" t="n">
        <v>10</v>
      </c>
      <c r="E21" s="25" t="inlineStr"/>
    </row>
    <row r="24" ht="58" customHeight="1">
      <c r="A24" s="29" t="inlineStr">
        <is>
          <t>Update project details, phase names, responsible owners, the as-of date, and the internal late threshold before using the schedule. The workbook supports up to 10 phase-list entries and 10 owner-list entries without structural changes.</t>
        </is>
      </c>
    </row>
  </sheetData>
  <mergeCells count="1">
    <mergeCell ref="A1:E1"/>
  </mergeCells>
  <dataValidations count="2">
    <dataValidation sqref="B5:B6" showErrorMessage="1" showInputMessage="1" allowBlank="0" type="date" operator="between">
      <formula1>36526</formula1>
      <formula2>73415</formula2>
    </dataValidation>
    <dataValidation sqref="B7" showErrorMessage="1" showInputMessage="1" allowBlank="0" type="whole" operator="between">
      <formula1>0</formula1>
      <formula2>36500</formula2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AN106"/>
  <sheetViews>
    <sheetView showGridLines="0" workbookViewId="0">
      <pane xSplit="4" ySplit="6" topLeftCell="E7" activePane="bottomRight" state="frozen"/>
      <selection pane="topRight" activeCell="A1" sqref="A1"/>
      <selection pane="bottomLeft" activeCell="A1" sqref="A1"/>
      <selection pane="bottomRight" activeCell="A1" sqref="A1"/>
    </sheetView>
  </sheetViews>
  <sheetFormatPr baseColWidth="8" defaultRowHeight="15"/>
  <cols>
    <col width="14" customWidth="1" min="1" max="1"/>
    <col width="18" customWidth="1" min="2" max="2"/>
    <col width="31" customWidth="1" min="3" max="3"/>
    <col width="22" customWidth="1" min="4" max="4"/>
    <col width="14" customWidth="1" min="5" max="5"/>
    <col width="14" customWidth="1" min="6" max="6"/>
    <col width="15" customWidth="1" min="7" max="7"/>
    <col width="17" customWidth="1" min="8" max="8"/>
    <col width="14" customWidth="1" min="9" max="9"/>
    <col width="18" customWidth="1" min="10" max="10"/>
    <col width="20" customWidth="1" min="11" max="11"/>
    <col width="18" customWidth="1" min="12" max="12"/>
    <col hidden="1" width="14" customWidth="1" min="13" max="13"/>
    <col width="12" customWidth="1" min="15" max="15"/>
    <col width="12" customWidth="1" min="16" max="16"/>
    <col width="12" customWidth="1" min="17" max="17"/>
    <col width="12" customWidth="1" min="18" max="18"/>
    <col width="12" customWidth="1" min="19" max="19"/>
    <col width="12" customWidth="1" min="20" max="20"/>
    <col width="12" customWidth="1" min="21" max="21"/>
    <col width="12" customWidth="1" min="22" max="22"/>
    <col width="12" customWidth="1" min="23" max="23"/>
    <col width="12" customWidth="1" min="24" max="24"/>
    <col width="12" customWidth="1" min="25" max="25"/>
    <col width="12" customWidth="1" min="26" max="26"/>
    <col width="12" customWidth="1" min="27" max="27"/>
    <col width="12" customWidth="1" min="28" max="28"/>
    <col width="12" customWidth="1" min="29" max="29"/>
    <col width="12" customWidth="1" min="30" max="30"/>
    <col width="12" customWidth="1" min="31" max="31"/>
    <col width="12" customWidth="1" min="32" max="32"/>
    <col width="12" customWidth="1" min="33" max="33"/>
    <col width="12" customWidth="1" min="34" max="34"/>
    <col width="12" customWidth="1" min="35" max="35"/>
    <col width="12" customWidth="1" min="36" max="36"/>
    <col width="12" customWidth="1" min="37" max="37"/>
    <col width="12" customWidth="1" min="38" max="38"/>
    <col width="12" customWidth="1" min="39" max="39"/>
    <col width="12" customWidth="1" min="40" max="40"/>
  </cols>
  <sheetData>
    <row r="1" ht="28" customHeight="1">
      <c r="A1" s="1" t="inlineStr">
        <is>
          <t>Construction Master Schedule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2" t="n"/>
      <c r="V1" s="2" t="n"/>
      <c r="W1" s="2" t="n"/>
      <c r="X1" s="2" t="n"/>
      <c r="Y1" s="2" t="n"/>
      <c r="Z1" s="2" t="n"/>
      <c r="AA1" s="2" t="n"/>
      <c r="AB1" s="2" t="n"/>
      <c r="AC1" s="2" t="n"/>
      <c r="AD1" s="2" t="n"/>
      <c r="AE1" s="2" t="n"/>
      <c r="AF1" s="2" t="n"/>
      <c r="AG1" s="2" t="n"/>
      <c r="AH1" s="2" t="n"/>
      <c r="AI1" s="2" t="n"/>
      <c r="AJ1" s="2" t="n"/>
      <c r="AK1" s="2" t="n"/>
      <c r="AL1" s="2" t="n"/>
      <c r="AM1" s="2" t="n"/>
      <c r="AN1" s="3" t="n"/>
    </row>
    <row r="2">
      <c r="A2" s="30" t="inlineStr">
        <is>
          <t>Yellow cells are task inputs. Gray cells are calculated. Dependencies are informational only and do not recalculate dates.</t>
        </is>
      </c>
    </row>
    <row r="5">
      <c r="O5" s="31" t="inlineStr">
        <is>
          <t>Weekly Timeline</t>
        </is>
      </c>
      <c r="P5" s="31" t="n"/>
      <c r="Q5" s="31" t="n"/>
      <c r="R5" s="31" t="n"/>
      <c r="S5" s="31" t="n"/>
      <c r="T5" s="31" t="n"/>
      <c r="U5" s="31" t="n"/>
      <c r="V5" s="31" t="n"/>
      <c r="W5" s="31" t="n"/>
      <c r="X5" s="31" t="n"/>
      <c r="Y5" s="31" t="n"/>
      <c r="Z5" s="31" t="n"/>
      <c r="AA5" s="31" t="n"/>
      <c r="AB5" s="31" t="n"/>
      <c r="AC5" s="31" t="n"/>
      <c r="AD5" s="31" t="n"/>
      <c r="AE5" s="31" t="n"/>
      <c r="AF5" s="31" t="n"/>
      <c r="AG5" s="31" t="n"/>
      <c r="AH5" s="31" t="n"/>
      <c r="AI5" s="31" t="n"/>
      <c r="AJ5" s="31" t="n"/>
      <c r="AK5" s="31" t="n"/>
      <c r="AL5" s="31" t="n"/>
      <c r="AM5" s="31" t="n"/>
      <c r="AN5" s="31" t="n"/>
    </row>
    <row r="6" ht="35" customHeight="1">
      <c r="A6" s="14" t="inlineStr">
        <is>
          <t>Task ID</t>
        </is>
      </c>
      <c r="B6" s="14" t="inlineStr">
        <is>
          <t>Phase</t>
        </is>
      </c>
      <c r="C6" s="14" t="inlineStr">
        <is>
          <t>Task</t>
        </is>
      </c>
      <c r="D6" s="14" t="inlineStr">
        <is>
          <t>Owner</t>
        </is>
      </c>
      <c r="E6" s="14" t="inlineStr">
        <is>
          <t>Planned Start</t>
        </is>
      </c>
      <c r="F6" s="14" t="inlineStr">
        <is>
          <t>Planned Finish</t>
        </is>
      </c>
      <c r="G6" s="14" t="inlineStr">
        <is>
          <t>Dependency</t>
        </is>
      </c>
      <c r="H6" s="14" t="inlineStr">
        <is>
          <t>Percent Complete</t>
        </is>
      </c>
      <c r="I6" s="14" t="inlineStr">
        <is>
          <t>Current Finish</t>
        </is>
      </c>
      <c r="J6" s="14" t="inlineStr">
        <is>
          <t>Duration (Calendar Days)</t>
        </is>
      </c>
      <c r="K6" s="14" t="inlineStr">
        <is>
          <t>Days Variance (Calendar Days)</t>
        </is>
      </c>
      <c r="L6" s="14" t="inlineStr">
        <is>
          <t>Status</t>
        </is>
      </c>
      <c r="M6" s="14" t="inlineStr">
        <is>
          <t>Late List Rank</t>
        </is>
      </c>
      <c r="O6" s="32">
        <f>IFERROR(IF(OR('Setup'!$B$5="",NOT(ISNUMBER('Setup'!$B$5))),"",'Setup'!$B$5+7*(COLUMN()-COLUMN($O$6))),"")</f>
        <v/>
      </c>
      <c r="P6" s="32">
        <f>IFERROR(IF(OR('Setup'!$B$5="",NOT(ISNUMBER('Setup'!$B$5))),"",'Setup'!$B$5+7*(COLUMN()-COLUMN($O$6))),"")</f>
        <v/>
      </c>
      <c r="Q6" s="32">
        <f>IFERROR(IF(OR('Setup'!$B$5="",NOT(ISNUMBER('Setup'!$B$5))),"",'Setup'!$B$5+7*(COLUMN()-COLUMN($O$6))),"")</f>
        <v/>
      </c>
      <c r="R6" s="32">
        <f>IFERROR(IF(OR('Setup'!$B$5="",NOT(ISNUMBER('Setup'!$B$5))),"",'Setup'!$B$5+7*(COLUMN()-COLUMN($O$6))),"")</f>
        <v/>
      </c>
      <c r="S6" s="32">
        <f>IFERROR(IF(OR('Setup'!$B$5="",NOT(ISNUMBER('Setup'!$B$5))),"",'Setup'!$B$5+7*(COLUMN()-COLUMN($O$6))),"")</f>
        <v/>
      </c>
      <c r="T6" s="32">
        <f>IFERROR(IF(OR('Setup'!$B$5="",NOT(ISNUMBER('Setup'!$B$5))),"",'Setup'!$B$5+7*(COLUMN()-COLUMN($O$6))),"")</f>
        <v/>
      </c>
      <c r="U6" s="32">
        <f>IFERROR(IF(OR('Setup'!$B$5="",NOT(ISNUMBER('Setup'!$B$5))),"",'Setup'!$B$5+7*(COLUMN()-COLUMN($O$6))),"")</f>
        <v/>
      </c>
      <c r="V6" s="32">
        <f>IFERROR(IF(OR('Setup'!$B$5="",NOT(ISNUMBER('Setup'!$B$5))),"",'Setup'!$B$5+7*(COLUMN()-COLUMN($O$6))),"")</f>
        <v/>
      </c>
      <c r="W6" s="32">
        <f>IFERROR(IF(OR('Setup'!$B$5="",NOT(ISNUMBER('Setup'!$B$5))),"",'Setup'!$B$5+7*(COLUMN()-COLUMN($O$6))),"")</f>
        <v/>
      </c>
      <c r="X6" s="32">
        <f>IFERROR(IF(OR('Setup'!$B$5="",NOT(ISNUMBER('Setup'!$B$5))),"",'Setup'!$B$5+7*(COLUMN()-COLUMN($O$6))),"")</f>
        <v/>
      </c>
      <c r="Y6" s="32">
        <f>IFERROR(IF(OR('Setup'!$B$5="",NOT(ISNUMBER('Setup'!$B$5))),"",'Setup'!$B$5+7*(COLUMN()-COLUMN($O$6))),"")</f>
        <v/>
      </c>
      <c r="Z6" s="32">
        <f>IFERROR(IF(OR('Setup'!$B$5="",NOT(ISNUMBER('Setup'!$B$5))),"",'Setup'!$B$5+7*(COLUMN()-COLUMN($O$6))),"")</f>
        <v/>
      </c>
      <c r="AA6" s="32">
        <f>IFERROR(IF(OR('Setup'!$B$5="",NOT(ISNUMBER('Setup'!$B$5))),"",'Setup'!$B$5+7*(COLUMN()-COLUMN($O$6))),"")</f>
        <v/>
      </c>
      <c r="AB6" s="32">
        <f>IFERROR(IF(OR('Setup'!$B$5="",NOT(ISNUMBER('Setup'!$B$5))),"",'Setup'!$B$5+7*(COLUMN()-COLUMN($O$6))),"")</f>
        <v/>
      </c>
      <c r="AC6" s="32">
        <f>IFERROR(IF(OR('Setup'!$B$5="",NOT(ISNUMBER('Setup'!$B$5))),"",'Setup'!$B$5+7*(COLUMN()-COLUMN($O$6))),"")</f>
        <v/>
      </c>
      <c r="AD6" s="32">
        <f>IFERROR(IF(OR('Setup'!$B$5="",NOT(ISNUMBER('Setup'!$B$5))),"",'Setup'!$B$5+7*(COLUMN()-COLUMN($O$6))),"")</f>
        <v/>
      </c>
      <c r="AE6" s="32">
        <f>IFERROR(IF(OR('Setup'!$B$5="",NOT(ISNUMBER('Setup'!$B$5))),"",'Setup'!$B$5+7*(COLUMN()-COLUMN($O$6))),"")</f>
        <v/>
      </c>
      <c r="AF6" s="32">
        <f>IFERROR(IF(OR('Setup'!$B$5="",NOT(ISNUMBER('Setup'!$B$5))),"",'Setup'!$B$5+7*(COLUMN()-COLUMN($O$6))),"")</f>
        <v/>
      </c>
      <c r="AG6" s="32">
        <f>IFERROR(IF(OR('Setup'!$B$5="",NOT(ISNUMBER('Setup'!$B$5))),"",'Setup'!$B$5+7*(COLUMN()-COLUMN($O$6))),"")</f>
        <v/>
      </c>
      <c r="AH6" s="32">
        <f>IFERROR(IF(OR('Setup'!$B$5="",NOT(ISNUMBER('Setup'!$B$5))),"",'Setup'!$B$5+7*(COLUMN()-COLUMN($O$6))),"")</f>
        <v/>
      </c>
      <c r="AI6" s="32">
        <f>IFERROR(IF(OR('Setup'!$B$5="",NOT(ISNUMBER('Setup'!$B$5))),"",'Setup'!$B$5+7*(COLUMN()-COLUMN($O$6))),"")</f>
        <v/>
      </c>
      <c r="AJ6" s="32">
        <f>IFERROR(IF(OR('Setup'!$B$5="",NOT(ISNUMBER('Setup'!$B$5))),"",'Setup'!$B$5+7*(COLUMN()-COLUMN($O$6))),"")</f>
        <v/>
      </c>
      <c r="AK6" s="32">
        <f>IFERROR(IF(OR('Setup'!$B$5="",NOT(ISNUMBER('Setup'!$B$5))),"",'Setup'!$B$5+7*(COLUMN()-COLUMN($O$6))),"")</f>
        <v/>
      </c>
      <c r="AL6" s="32">
        <f>IFERROR(IF(OR('Setup'!$B$5="",NOT(ISNUMBER('Setup'!$B$5))),"",'Setup'!$B$5+7*(COLUMN()-COLUMN($O$6))),"")</f>
        <v/>
      </c>
      <c r="AM6" s="32">
        <f>IFERROR(IF(OR('Setup'!$B$5="",NOT(ISNUMBER('Setup'!$B$5))),"",'Setup'!$B$5+7*(COLUMN()-COLUMN($O$6))),"")</f>
        <v/>
      </c>
      <c r="AN6" s="32">
        <f>IFERROR(IF(OR('Setup'!$B$5="",NOT(ISNUMBER('Setup'!$B$5))),"",'Setup'!$B$5+7*(COLUMN()-COLUMN($O$6))),"")</f>
        <v/>
      </c>
    </row>
    <row r="7">
      <c r="A7" s="33" t="inlineStr">
        <is>
          <t>C-001</t>
        </is>
      </c>
      <c r="B7" s="33" t="inlineStr">
        <is>
          <t>Preconstruction</t>
        </is>
      </c>
      <c r="C7" s="25" t="inlineStr">
        <is>
          <t>Notice to Proceed</t>
        </is>
      </c>
      <c r="D7" s="25" t="inlineStr">
        <is>
          <t>Project Manager</t>
        </is>
      </c>
      <c r="E7" s="34" t="n">
        <v>46113</v>
      </c>
      <c r="F7" s="34" t="n">
        <v>46115</v>
      </c>
      <c r="G7" s="33" t="inlineStr"/>
      <c r="H7" s="35" t="n">
        <v>1</v>
      </c>
      <c r="I7" s="34" t="n">
        <v>46115</v>
      </c>
      <c r="J7" s="36">
        <f>IFERROR(IF(OR($E7="",NOT(ISNUMBER($E7)),$F7="",NOT(ISNUMBER($F7))),"",$F7-$E7+1),"")</f>
        <v/>
      </c>
      <c r="K7" s="36">
        <f>IFERROR(IF(OR($F7="",NOT(ISNUMBER($F7)),$I7="",NOT(ISNUMBER($I7))),"",$I7-$F7),"")</f>
        <v/>
      </c>
      <c r="L7" s="37">
        <f>IFERROR(IF(OR($C7="",NOT(ISTEXT($C7))),"",IF(AND(ISNUMBER($H7),$H7=1,NOT(ISNUMBER($I7))),"Update Needed",IF(AND(ISNUMBER($H7),$H7=1),IF(AND(ISNUMBER($K7),ISNUMBER('Setup'!$B$7),$K7&gt;'Setup'!$B$7),"Complete Late","Complete"),IF(AND(ISNUMBER($I7),ISNUMBER($K7),ISNUMBER('Setup'!$B$7),$K7&gt;'Setup'!$B$7),"Late",IF(AND(ISNUMBER($H7),$H7&gt;0),"In Progress",IF(AND(NOT(ISNUMBER($I7)),ISNUMBER($F7),ISNUMBER('Setup'!$B$6),$F7&lt;'Setup'!$B$6),"Update Needed","Not Started")))))),"")</f>
        <v/>
      </c>
      <c r="M7" s="36">
        <f>IFERROR(IF(AND(ISTEXT($C7),$C7&lt;&gt;"",ISNUMBER($K7),ISNUMBER('Setup'!$B$7),$K7&gt;'Setup'!$B$7),COUNTIFS($K$7:$K7,"&gt;"&amp;'Setup'!$B$7,$C$7:$C7,"&lt;&gt;"),""),"")</f>
        <v/>
      </c>
      <c r="O7" s="23" t="n"/>
      <c r="P7" s="23" t="n"/>
      <c r="Q7" s="23" t="n"/>
      <c r="R7" s="23" t="n"/>
      <c r="S7" s="23" t="n"/>
      <c r="T7" s="23" t="n"/>
      <c r="U7" s="23" t="n"/>
      <c r="V7" s="23" t="n"/>
      <c r="W7" s="23" t="n"/>
      <c r="X7" s="23" t="n"/>
      <c r="Y7" s="23" t="n"/>
      <c r="Z7" s="23" t="n"/>
      <c r="AA7" s="23" t="n"/>
      <c r="AB7" s="23" t="n"/>
      <c r="AC7" s="23" t="n"/>
      <c r="AD7" s="23" t="n"/>
      <c r="AE7" s="23" t="n"/>
      <c r="AF7" s="23" t="n"/>
      <c r="AG7" s="23" t="n"/>
      <c r="AH7" s="23" t="n"/>
      <c r="AI7" s="23" t="n"/>
      <c r="AJ7" s="23" t="n"/>
      <c r="AK7" s="23" t="n"/>
      <c r="AL7" s="23" t="n"/>
      <c r="AM7" s="23" t="n"/>
      <c r="AN7" s="23" t="n"/>
    </row>
    <row r="8">
      <c r="A8" s="33" t="inlineStr">
        <is>
          <t>C-002</t>
        </is>
      </c>
      <c r="B8" s="33" t="inlineStr">
        <is>
          <t>Preconstruction</t>
        </is>
      </c>
      <c r="C8" s="25" t="inlineStr">
        <is>
          <t>Site Logistics Plan</t>
        </is>
      </c>
      <c r="D8" s="25" t="inlineStr">
        <is>
          <t>Superintendent</t>
        </is>
      </c>
      <c r="E8" s="34" t="n">
        <v>46116</v>
      </c>
      <c r="F8" s="34" t="n">
        <v>46120</v>
      </c>
      <c r="G8" s="33" t="inlineStr">
        <is>
          <t>C-001</t>
        </is>
      </c>
      <c r="H8" s="35" t="n">
        <v>1</v>
      </c>
      <c r="I8" s="34" t="n">
        <v>46120</v>
      </c>
      <c r="J8" s="36">
        <f>IFERROR(IF(OR($E8="",NOT(ISNUMBER($E8)),$F8="",NOT(ISNUMBER($F8))),"",$F8-$E8+1),"")</f>
        <v/>
      </c>
      <c r="K8" s="36">
        <f>IFERROR(IF(OR($F8="",NOT(ISNUMBER($F8)),$I8="",NOT(ISNUMBER($I8))),"",$I8-$F8),"")</f>
        <v/>
      </c>
      <c r="L8" s="37">
        <f>IFERROR(IF(OR($C8="",NOT(ISTEXT($C8))),"",IF(AND(ISNUMBER($H8),$H8=1,NOT(ISNUMBER($I8))),"Update Needed",IF(AND(ISNUMBER($H8),$H8=1),IF(AND(ISNUMBER($K8),ISNUMBER('Setup'!$B$7),$K8&gt;'Setup'!$B$7),"Complete Late","Complete"),IF(AND(ISNUMBER($I8),ISNUMBER($K8),ISNUMBER('Setup'!$B$7),$K8&gt;'Setup'!$B$7),"Late",IF(AND(ISNUMBER($H8),$H8&gt;0),"In Progress",IF(AND(NOT(ISNUMBER($I8)),ISNUMBER($F8),ISNUMBER('Setup'!$B$6),$F8&lt;'Setup'!$B$6),"Update Needed","Not Started")))))),"")</f>
        <v/>
      </c>
      <c r="M8" s="36">
        <f>IFERROR(IF(AND(ISTEXT($C8),$C8&lt;&gt;"",ISNUMBER($K8),ISNUMBER('Setup'!$B$7),$K8&gt;'Setup'!$B$7),COUNTIFS($K$7:$K8,"&gt;"&amp;'Setup'!$B$7,$C$7:$C8,"&lt;&gt;"),""),"")</f>
        <v/>
      </c>
      <c r="O8" s="23" t="n"/>
      <c r="P8" s="23" t="n"/>
      <c r="Q8" s="23" t="n"/>
      <c r="R8" s="23" t="n"/>
      <c r="S8" s="23" t="n"/>
      <c r="T8" s="23" t="n"/>
      <c r="U8" s="23" t="n"/>
      <c r="V8" s="23" t="n"/>
      <c r="W8" s="23" t="n"/>
      <c r="X8" s="23" t="n"/>
      <c r="Y8" s="23" t="n"/>
      <c r="Z8" s="23" t="n"/>
      <c r="AA8" s="23" t="n"/>
      <c r="AB8" s="23" t="n"/>
      <c r="AC8" s="23" t="n"/>
      <c r="AD8" s="23" t="n"/>
      <c r="AE8" s="23" t="n"/>
      <c r="AF8" s="23" t="n"/>
      <c r="AG8" s="23" t="n"/>
      <c r="AH8" s="23" t="n"/>
      <c r="AI8" s="23" t="n"/>
      <c r="AJ8" s="23" t="n"/>
      <c r="AK8" s="23" t="n"/>
      <c r="AL8" s="23" t="n"/>
      <c r="AM8" s="23" t="n"/>
      <c r="AN8" s="23" t="n"/>
    </row>
    <row r="9">
      <c r="A9" s="33" t="inlineStr">
        <is>
          <t>C-003</t>
        </is>
      </c>
      <c r="B9" s="33" t="inlineStr">
        <is>
          <t>Sitework</t>
        </is>
      </c>
      <c r="C9" s="25" t="inlineStr">
        <is>
          <t>Mobilization</t>
        </is>
      </c>
      <c r="D9" s="25" t="inlineStr">
        <is>
          <t>Superintendent</t>
        </is>
      </c>
      <c r="E9" s="34" t="n">
        <v>46121</v>
      </c>
      <c r="F9" s="34" t="n">
        <v>46127</v>
      </c>
      <c r="G9" s="33" t="inlineStr">
        <is>
          <t>C-002</t>
        </is>
      </c>
      <c r="H9" s="35" t="n">
        <v>1</v>
      </c>
      <c r="I9" s="34" t="n">
        <v>46128</v>
      </c>
      <c r="J9" s="36">
        <f>IFERROR(IF(OR($E9="",NOT(ISNUMBER($E9)),$F9="",NOT(ISNUMBER($F9))),"",$F9-$E9+1),"")</f>
        <v/>
      </c>
      <c r="K9" s="36">
        <f>IFERROR(IF(OR($F9="",NOT(ISNUMBER($F9)),$I9="",NOT(ISNUMBER($I9))),"",$I9-$F9),"")</f>
        <v/>
      </c>
      <c r="L9" s="37">
        <f>IFERROR(IF(OR($C9="",NOT(ISTEXT($C9))),"",IF(AND(ISNUMBER($H9),$H9=1,NOT(ISNUMBER($I9))),"Update Needed",IF(AND(ISNUMBER($H9),$H9=1),IF(AND(ISNUMBER($K9),ISNUMBER('Setup'!$B$7),$K9&gt;'Setup'!$B$7),"Complete Late","Complete"),IF(AND(ISNUMBER($I9),ISNUMBER($K9),ISNUMBER('Setup'!$B$7),$K9&gt;'Setup'!$B$7),"Late",IF(AND(ISNUMBER($H9),$H9&gt;0),"In Progress",IF(AND(NOT(ISNUMBER($I9)),ISNUMBER($F9),ISNUMBER('Setup'!$B$6),$F9&lt;'Setup'!$B$6),"Update Needed","Not Started")))))),"")</f>
        <v/>
      </c>
      <c r="M9" s="36">
        <f>IFERROR(IF(AND(ISTEXT($C9),$C9&lt;&gt;"",ISNUMBER($K9),ISNUMBER('Setup'!$B$7),$K9&gt;'Setup'!$B$7),COUNTIFS($K$7:$K9,"&gt;"&amp;'Setup'!$B$7,$C$7:$C9,"&lt;&gt;"),""),"")</f>
        <v/>
      </c>
      <c r="O9" s="23" t="n"/>
      <c r="P9" s="23" t="n"/>
      <c r="Q9" s="23" t="n"/>
      <c r="R9" s="23" t="n"/>
      <c r="S9" s="23" t="n"/>
      <c r="T9" s="23" t="n"/>
      <c r="U9" s="23" t="n"/>
      <c r="V9" s="23" t="n"/>
      <c r="W9" s="23" t="n"/>
      <c r="X9" s="23" t="n"/>
      <c r="Y9" s="23" t="n"/>
      <c r="Z9" s="23" t="n"/>
      <c r="AA9" s="23" t="n"/>
      <c r="AB9" s="23" t="n"/>
      <c r="AC9" s="23" t="n"/>
      <c r="AD9" s="23" t="n"/>
      <c r="AE9" s="23" t="n"/>
      <c r="AF9" s="23" t="n"/>
      <c r="AG9" s="23" t="n"/>
      <c r="AH9" s="23" t="n"/>
      <c r="AI9" s="23" t="n"/>
      <c r="AJ9" s="23" t="n"/>
      <c r="AK9" s="23" t="n"/>
      <c r="AL9" s="23" t="n"/>
      <c r="AM9" s="23" t="n"/>
      <c r="AN9" s="23" t="n"/>
    </row>
    <row r="10">
      <c r="A10" s="33" t="inlineStr">
        <is>
          <t>C-004</t>
        </is>
      </c>
      <c r="B10" s="33" t="inlineStr">
        <is>
          <t>Foundations</t>
        </is>
      </c>
      <c r="C10" s="25" t="inlineStr">
        <is>
          <t>Footing Excavation</t>
        </is>
      </c>
      <c r="D10" s="25" t="inlineStr">
        <is>
          <t>Superintendent</t>
        </is>
      </c>
      <c r="E10" s="34" t="n">
        <v>46128</v>
      </c>
      <c r="F10" s="34" t="n">
        <v>46134</v>
      </c>
      <c r="G10" s="33" t="inlineStr">
        <is>
          <t>C-003</t>
        </is>
      </c>
      <c r="H10" s="35" t="n">
        <v>0.75</v>
      </c>
      <c r="I10" s="34" t="n">
        <v>46135</v>
      </c>
      <c r="J10" s="36">
        <f>IFERROR(IF(OR($E10="",NOT(ISNUMBER($E10)),$F10="",NOT(ISNUMBER($F10))),"",$F10-$E10+1),"")</f>
        <v/>
      </c>
      <c r="K10" s="36">
        <f>IFERROR(IF(OR($F10="",NOT(ISNUMBER($F10)),$I10="",NOT(ISNUMBER($I10))),"",$I10-$F10),"")</f>
        <v/>
      </c>
      <c r="L10" s="37">
        <f>IFERROR(IF(OR($C10="",NOT(ISTEXT($C10))),"",IF(AND(ISNUMBER($H10),$H10=1,NOT(ISNUMBER($I10))),"Update Needed",IF(AND(ISNUMBER($H10),$H10=1),IF(AND(ISNUMBER($K10),ISNUMBER('Setup'!$B$7),$K10&gt;'Setup'!$B$7),"Complete Late","Complete"),IF(AND(ISNUMBER($I10),ISNUMBER($K10),ISNUMBER('Setup'!$B$7),$K10&gt;'Setup'!$B$7),"Late",IF(AND(ISNUMBER($H10),$H10&gt;0),"In Progress",IF(AND(NOT(ISNUMBER($I10)),ISNUMBER($F10),ISNUMBER('Setup'!$B$6),$F10&lt;'Setup'!$B$6),"Update Needed","Not Started")))))),"")</f>
        <v/>
      </c>
      <c r="M10" s="36">
        <f>IFERROR(IF(AND(ISTEXT($C10),$C10&lt;&gt;"",ISNUMBER($K10),ISNUMBER('Setup'!$B$7),$K10&gt;'Setup'!$B$7),COUNTIFS($K$7:$K10,"&gt;"&amp;'Setup'!$B$7,$C$7:$C10,"&lt;&gt;"),""),"")</f>
        <v/>
      </c>
      <c r="O10" s="23" t="n"/>
      <c r="P10" s="23" t="n"/>
      <c r="Q10" s="23" t="n"/>
      <c r="R10" s="23" t="n"/>
      <c r="S10" s="23" t="n"/>
      <c r="T10" s="23" t="n"/>
      <c r="U10" s="23" t="n"/>
      <c r="V10" s="23" t="n"/>
      <c r="W10" s="23" t="n"/>
      <c r="X10" s="23" t="n"/>
      <c r="Y10" s="23" t="n"/>
      <c r="Z10" s="23" t="n"/>
      <c r="AA10" s="23" t="n"/>
      <c r="AB10" s="23" t="n"/>
      <c r="AC10" s="23" t="n"/>
      <c r="AD10" s="23" t="n"/>
      <c r="AE10" s="23" t="n"/>
      <c r="AF10" s="23" t="n"/>
      <c r="AG10" s="23" t="n"/>
      <c r="AH10" s="23" t="n"/>
      <c r="AI10" s="23" t="n"/>
      <c r="AJ10" s="23" t="n"/>
      <c r="AK10" s="23" t="n"/>
      <c r="AL10" s="23" t="n"/>
      <c r="AM10" s="23" t="n"/>
      <c r="AN10" s="23" t="n"/>
    </row>
    <row r="11">
      <c r="A11" s="33" t="inlineStr">
        <is>
          <t>C-005</t>
        </is>
      </c>
      <c r="B11" s="33" t="inlineStr">
        <is>
          <t>Foundations</t>
        </is>
      </c>
      <c r="C11" s="25" t="inlineStr">
        <is>
          <t>Place Footings</t>
        </is>
      </c>
      <c r="D11" s="25" t="inlineStr">
        <is>
          <t>Concrete Foreman</t>
        </is>
      </c>
      <c r="E11" s="34" t="n">
        <v>46135</v>
      </c>
      <c r="F11" s="34" t="n">
        <v>46141</v>
      </c>
      <c r="G11" s="33" t="inlineStr">
        <is>
          <t>C-004</t>
        </is>
      </c>
      <c r="H11" s="35" t="n">
        <v>0.25</v>
      </c>
      <c r="I11" s="34" t="n">
        <v>46142</v>
      </c>
      <c r="J11" s="36">
        <f>IFERROR(IF(OR($E11="",NOT(ISNUMBER($E11)),$F11="",NOT(ISNUMBER($F11))),"",$F11-$E11+1),"")</f>
        <v/>
      </c>
      <c r="K11" s="36">
        <f>IFERROR(IF(OR($F11="",NOT(ISNUMBER($F11)),$I11="",NOT(ISNUMBER($I11))),"",$I11-$F11),"")</f>
        <v/>
      </c>
      <c r="L11" s="37">
        <f>IFERROR(IF(OR($C11="",NOT(ISTEXT($C11))),"",IF(AND(ISNUMBER($H11),$H11=1,NOT(ISNUMBER($I11))),"Update Needed",IF(AND(ISNUMBER($H11),$H11=1),IF(AND(ISNUMBER($K11),ISNUMBER('Setup'!$B$7),$K11&gt;'Setup'!$B$7),"Complete Late","Complete"),IF(AND(ISNUMBER($I11),ISNUMBER($K11),ISNUMBER('Setup'!$B$7),$K11&gt;'Setup'!$B$7),"Late",IF(AND(ISNUMBER($H11),$H11&gt;0),"In Progress",IF(AND(NOT(ISNUMBER($I11)),ISNUMBER($F11),ISNUMBER('Setup'!$B$6),$F11&lt;'Setup'!$B$6),"Update Needed","Not Started")))))),"")</f>
        <v/>
      </c>
      <c r="M11" s="36">
        <f>IFERROR(IF(AND(ISTEXT($C11),$C11&lt;&gt;"",ISNUMBER($K11),ISNUMBER('Setup'!$B$7),$K11&gt;'Setup'!$B$7),COUNTIFS($K$7:$K11,"&gt;"&amp;'Setup'!$B$7,$C$7:$C11,"&lt;&gt;"),""),"")</f>
        <v/>
      </c>
      <c r="O11" s="23" t="n"/>
      <c r="P11" s="23" t="n"/>
      <c r="Q11" s="23" t="n"/>
      <c r="R11" s="23" t="n"/>
      <c r="S11" s="23" t="n"/>
      <c r="T11" s="23" t="n"/>
      <c r="U11" s="23" t="n"/>
      <c r="V11" s="23" t="n"/>
      <c r="W11" s="23" t="n"/>
      <c r="X11" s="23" t="n"/>
      <c r="Y11" s="23" t="n"/>
      <c r="Z11" s="23" t="n"/>
      <c r="AA11" s="23" t="n"/>
      <c r="AB11" s="23" t="n"/>
      <c r="AC11" s="23" t="n"/>
      <c r="AD11" s="23" t="n"/>
      <c r="AE11" s="23" t="n"/>
      <c r="AF11" s="23" t="n"/>
      <c r="AG11" s="23" t="n"/>
      <c r="AH11" s="23" t="n"/>
      <c r="AI11" s="23" t="n"/>
      <c r="AJ11" s="23" t="n"/>
      <c r="AK11" s="23" t="n"/>
      <c r="AL11" s="23" t="n"/>
      <c r="AM11" s="23" t="n"/>
      <c r="AN11" s="23" t="n"/>
    </row>
    <row r="12">
      <c r="A12" s="33" t="inlineStr">
        <is>
          <t>C-006</t>
        </is>
      </c>
      <c r="B12" s="33" t="inlineStr">
        <is>
          <t>Structure</t>
        </is>
      </c>
      <c r="C12" s="25" t="inlineStr">
        <is>
          <t>Structural Steel Erection</t>
        </is>
      </c>
      <c r="D12" s="25" t="inlineStr">
        <is>
          <t>Steel Foreman</t>
        </is>
      </c>
      <c r="E12" s="34" t="n">
        <v>46142</v>
      </c>
      <c r="F12" s="34" t="n">
        <v>46157</v>
      </c>
      <c r="G12" s="33" t="inlineStr">
        <is>
          <t>C-005</t>
        </is>
      </c>
      <c r="H12" s="35" t="n">
        <v>0</v>
      </c>
      <c r="I12" s="34" t="n">
        <v>46160</v>
      </c>
      <c r="J12" s="36">
        <f>IFERROR(IF(OR($E12="",NOT(ISNUMBER($E12)),$F12="",NOT(ISNUMBER($F12))),"",$F12-$E12+1),"")</f>
        <v/>
      </c>
      <c r="K12" s="36">
        <f>IFERROR(IF(OR($F12="",NOT(ISNUMBER($F12)),$I12="",NOT(ISNUMBER($I12))),"",$I12-$F12),"")</f>
        <v/>
      </c>
      <c r="L12" s="37">
        <f>IFERROR(IF(OR($C12="",NOT(ISTEXT($C12))),"",IF(AND(ISNUMBER($H12),$H12=1,NOT(ISNUMBER($I12))),"Update Needed",IF(AND(ISNUMBER($H12),$H12=1),IF(AND(ISNUMBER($K12),ISNUMBER('Setup'!$B$7),$K12&gt;'Setup'!$B$7),"Complete Late","Complete"),IF(AND(ISNUMBER($I12),ISNUMBER($K12),ISNUMBER('Setup'!$B$7),$K12&gt;'Setup'!$B$7),"Late",IF(AND(ISNUMBER($H12),$H12&gt;0),"In Progress",IF(AND(NOT(ISNUMBER($I12)),ISNUMBER($F12),ISNUMBER('Setup'!$B$6),$F12&lt;'Setup'!$B$6),"Update Needed","Not Started")))))),"")</f>
        <v/>
      </c>
      <c r="M12" s="36">
        <f>IFERROR(IF(AND(ISTEXT($C12),$C12&lt;&gt;"",ISNUMBER($K12),ISNUMBER('Setup'!$B$7),$K12&gt;'Setup'!$B$7),COUNTIFS($K$7:$K12,"&gt;"&amp;'Setup'!$B$7,$C$7:$C12,"&lt;&gt;"),""),"")</f>
        <v/>
      </c>
      <c r="O12" s="23" t="n"/>
      <c r="P12" s="23" t="n"/>
      <c r="Q12" s="23" t="n"/>
      <c r="R12" s="23" t="n"/>
      <c r="S12" s="23" t="n"/>
      <c r="T12" s="23" t="n"/>
      <c r="U12" s="23" t="n"/>
      <c r="V12" s="23" t="n"/>
      <c r="W12" s="23" t="n"/>
      <c r="X12" s="23" t="n"/>
      <c r="Y12" s="23" t="n"/>
      <c r="Z12" s="23" t="n"/>
      <c r="AA12" s="23" t="n"/>
      <c r="AB12" s="23" t="n"/>
      <c r="AC12" s="23" t="n"/>
      <c r="AD12" s="23" t="n"/>
      <c r="AE12" s="23" t="n"/>
      <c r="AF12" s="23" t="n"/>
      <c r="AG12" s="23" t="n"/>
      <c r="AH12" s="23" t="n"/>
      <c r="AI12" s="23" t="n"/>
      <c r="AJ12" s="23" t="n"/>
      <c r="AK12" s="23" t="n"/>
      <c r="AL12" s="23" t="n"/>
      <c r="AM12" s="23" t="n"/>
      <c r="AN12" s="23" t="n"/>
    </row>
    <row r="13">
      <c r="A13" s="33" t="inlineStr">
        <is>
          <t>C-007</t>
        </is>
      </c>
      <c r="B13" s="33" t="inlineStr">
        <is>
          <t>Enclosure</t>
        </is>
      </c>
      <c r="C13" s="25" t="inlineStr">
        <is>
          <t>Exterior Framing</t>
        </is>
      </c>
      <c r="D13" s="25" t="inlineStr">
        <is>
          <t>Framing Foreman</t>
        </is>
      </c>
      <c r="E13" s="34" t="n">
        <v>46160</v>
      </c>
      <c r="F13" s="34" t="n">
        <v>46171</v>
      </c>
      <c r="G13" s="33" t="inlineStr">
        <is>
          <t>C-006</t>
        </is>
      </c>
      <c r="H13" s="35" t="n">
        <v>0</v>
      </c>
      <c r="I13" s="34" t="n">
        <v>46171</v>
      </c>
      <c r="J13" s="36">
        <f>IFERROR(IF(OR($E13="",NOT(ISNUMBER($E13)),$F13="",NOT(ISNUMBER($F13))),"",$F13-$E13+1),"")</f>
        <v/>
      </c>
      <c r="K13" s="36">
        <f>IFERROR(IF(OR($F13="",NOT(ISNUMBER($F13)),$I13="",NOT(ISNUMBER($I13))),"",$I13-$F13),"")</f>
        <v/>
      </c>
      <c r="L13" s="37">
        <f>IFERROR(IF(OR($C13="",NOT(ISTEXT($C13))),"",IF(AND(ISNUMBER($H13),$H13=1,NOT(ISNUMBER($I13))),"Update Needed",IF(AND(ISNUMBER($H13),$H13=1),IF(AND(ISNUMBER($K13),ISNUMBER('Setup'!$B$7),$K13&gt;'Setup'!$B$7),"Complete Late","Complete"),IF(AND(ISNUMBER($I13),ISNUMBER($K13),ISNUMBER('Setup'!$B$7),$K13&gt;'Setup'!$B$7),"Late",IF(AND(ISNUMBER($H13),$H13&gt;0),"In Progress",IF(AND(NOT(ISNUMBER($I13)),ISNUMBER($F13),ISNUMBER('Setup'!$B$6),$F13&lt;'Setup'!$B$6),"Update Needed","Not Started")))))),"")</f>
        <v/>
      </c>
      <c r="M13" s="36">
        <f>IFERROR(IF(AND(ISTEXT($C13),$C13&lt;&gt;"",ISNUMBER($K13),ISNUMBER('Setup'!$B$7),$K13&gt;'Setup'!$B$7),COUNTIFS($K$7:$K13,"&gt;"&amp;'Setup'!$B$7,$C$7:$C13,"&lt;&gt;"),""),"")</f>
        <v/>
      </c>
      <c r="O13" s="23" t="n"/>
      <c r="P13" s="23" t="n"/>
      <c r="Q13" s="23" t="n"/>
      <c r="R13" s="23" t="n"/>
      <c r="S13" s="23" t="n"/>
      <c r="T13" s="23" t="n"/>
      <c r="U13" s="23" t="n"/>
      <c r="V13" s="23" t="n"/>
      <c r="W13" s="23" t="n"/>
      <c r="X13" s="23" t="n"/>
      <c r="Y13" s="23" t="n"/>
      <c r="Z13" s="23" t="n"/>
      <c r="AA13" s="23" t="n"/>
      <c r="AB13" s="23" t="n"/>
      <c r="AC13" s="23" t="n"/>
      <c r="AD13" s="23" t="n"/>
      <c r="AE13" s="23" t="n"/>
      <c r="AF13" s="23" t="n"/>
      <c r="AG13" s="23" t="n"/>
      <c r="AH13" s="23" t="n"/>
      <c r="AI13" s="23" t="n"/>
      <c r="AJ13" s="23" t="n"/>
      <c r="AK13" s="23" t="n"/>
      <c r="AL13" s="23" t="n"/>
      <c r="AM13" s="23" t="n"/>
      <c r="AN13" s="23" t="n"/>
    </row>
    <row r="14">
      <c r="A14" s="33" t="inlineStr">
        <is>
          <t>C-008</t>
        </is>
      </c>
      <c r="B14" s="33" t="inlineStr">
        <is>
          <t>MEP</t>
        </is>
      </c>
      <c r="C14" s="25" t="inlineStr">
        <is>
          <t>Underground Plumbing</t>
        </is>
      </c>
      <c r="D14" s="25" t="inlineStr">
        <is>
          <t>MEP Foreman</t>
        </is>
      </c>
      <c r="E14" s="34" t="n">
        <v>46135</v>
      </c>
      <c r="F14" s="34" t="n">
        <v>46143</v>
      </c>
      <c r="G14" s="33" t="inlineStr">
        <is>
          <t>C-004</t>
        </is>
      </c>
      <c r="H14" s="35" t="n">
        <v>0.5</v>
      </c>
      <c r="I14" s="34" t="n">
        <v>46144</v>
      </c>
      <c r="J14" s="36">
        <f>IFERROR(IF(OR($E14="",NOT(ISNUMBER($E14)),$F14="",NOT(ISNUMBER($F14))),"",$F14-$E14+1),"")</f>
        <v/>
      </c>
      <c r="K14" s="36">
        <f>IFERROR(IF(OR($F14="",NOT(ISNUMBER($F14)),$I14="",NOT(ISNUMBER($I14))),"",$I14-$F14),"")</f>
        <v/>
      </c>
      <c r="L14" s="37">
        <f>IFERROR(IF(OR($C14="",NOT(ISTEXT($C14))),"",IF(AND(ISNUMBER($H14),$H14=1,NOT(ISNUMBER($I14))),"Update Needed",IF(AND(ISNUMBER($H14),$H14=1),IF(AND(ISNUMBER($K14),ISNUMBER('Setup'!$B$7),$K14&gt;'Setup'!$B$7),"Complete Late","Complete"),IF(AND(ISNUMBER($I14),ISNUMBER($K14),ISNUMBER('Setup'!$B$7),$K14&gt;'Setup'!$B$7),"Late",IF(AND(ISNUMBER($H14),$H14&gt;0),"In Progress",IF(AND(NOT(ISNUMBER($I14)),ISNUMBER($F14),ISNUMBER('Setup'!$B$6),$F14&lt;'Setup'!$B$6),"Update Needed","Not Started")))))),"")</f>
        <v/>
      </c>
      <c r="M14" s="36">
        <f>IFERROR(IF(AND(ISTEXT($C14),$C14&lt;&gt;"",ISNUMBER($K14),ISNUMBER('Setup'!$B$7),$K14&gt;'Setup'!$B$7),COUNTIFS($K$7:$K14,"&gt;"&amp;'Setup'!$B$7,$C$7:$C14,"&lt;&gt;"),""),"")</f>
        <v/>
      </c>
      <c r="O14" s="23" t="n"/>
      <c r="P14" s="23" t="n"/>
      <c r="Q14" s="23" t="n"/>
      <c r="R14" s="23" t="n"/>
      <c r="S14" s="23" t="n"/>
      <c r="T14" s="23" t="n"/>
      <c r="U14" s="23" t="n"/>
      <c r="V14" s="23" t="n"/>
      <c r="W14" s="23" t="n"/>
      <c r="X14" s="23" t="n"/>
      <c r="Y14" s="23" t="n"/>
      <c r="Z14" s="23" t="n"/>
      <c r="AA14" s="23" t="n"/>
      <c r="AB14" s="23" t="n"/>
      <c r="AC14" s="23" t="n"/>
      <c r="AD14" s="23" t="n"/>
      <c r="AE14" s="23" t="n"/>
      <c r="AF14" s="23" t="n"/>
      <c r="AG14" s="23" t="n"/>
      <c r="AH14" s="23" t="n"/>
      <c r="AI14" s="23" t="n"/>
      <c r="AJ14" s="23" t="n"/>
      <c r="AK14" s="23" t="n"/>
      <c r="AL14" s="23" t="n"/>
      <c r="AM14" s="23" t="n"/>
      <c r="AN14" s="23" t="n"/>
    </row>
    <row r="15">
      <c r="A15" s="33" t="inlineStr">
        <is>
          <t>C-009</t>
        </is>
      </c>
      <c r="B15" s="33" t="inlineStr">
        <is>
          <t>Closeout</t>
        </is>
      </c>
      <c r="C15" s="25" t="inlineStr">
        <is>
          <t>Owner Training</t>
        </is>
      </c>
      <c r="D15" s="25" t="inlineStr">
        <is>
          <t>Project Manager</t>
        </is>
      </c>
      <c r="E15" s="34" t="n">
        <v>46188</v>
      </c>
      <c r="F15" s="34" t="n">
        <v>46189</v>
      </c>
      <c r="G15" s="33" t="inlineStr">
        <is>
          <t>C-007</t>
        </is>
      </c>
      <c r="H15" s="35" t="n">
        <v>0</v>
      </c>
      <c r="I15" s="34" t="inlineStr"/>
      <c r="J15" s="36">
        <f>IFERROR(IF(OR($E15="",NOT(ISNUMBER($E15)),$F15="",NOT(ISNUMBER($F15))),"",$F15-$E15+1),"")</f>
        <v/>
      </c>
      <c r="K15" s="36">
        <f>IFERROR(IF(OR($F15="",NOT(ISNUMBER($F15)),$I15="",NOT(ISNUMBER($I15))),"",$I15-$F15),"")</f>
        <v/>
      </c>
      <c r="L15" s="37">
        <f>IFERROR(IF(OR($C15="",NOT(ISTEXT($C15))),"",IF(AND(ISNUMBER($H15),$H15=1,NOT(ISNUMBER($I15))),"Update Needed",IF(AND(ISNUMBER($H15),$H15=1),IF(AND(ISNUMBER($K15),ISNUMBER('Setup'!$B$7),$K15&gt;'Setup'!$B$7),"Complete Late","Complete"),IF(AND(ISNUMBER($I15),ISNUMBER($K15),ISNUMBER('Setup'!$B$7),$K15&gt;'Setup'!$B$7),"Late",IF(AND(ISNUMBER($H15),$H15&gt;0),"In Progress",IF(AND(NOT(ISNUMBER($I15)),ISNUMBER($F15),ISNUMBER('Setup'!$B$6),$F15&lt;'Setup'!$B$6),"Update Needed","Not Started")))))),"")</f>
        <v/>
      </c>
      <c r="M15" s="36">
        <f>IFERROR(IF(AND(ISTEXT($C15),$C15&lt;&gt;"",ISNUMBER($K15),ISNUMBER('Setup'!$B$7),$K15&gt;'Setup'!$B$7),COUNTIFS($K$7:$K15,"&gt;"&amp;'Setup'!$B$7,$C$7:$C15,"&lt;&gt;"),""),"")</f>
        <v/>
      </c>
      <c r="O15" s="23" t="n"/>
      <c r="P15" s="23" t="n"/>
      <c r="Q15" s="23" t="n"/>
      <c r="R15" s="23" t="n"/>
      <c r="S15" s="23" t="n"/>
      <c r="T15" s="23" t="n"/>
      <c r="U15" s="23" t="n"/>
      <c r="V15" s="23" t="n"/>
      <c r="W15" s="23" t="n"/>
      <c r="X15" s="23" t="n"/>
      <c r="Y15" s="23" t="n"/>
      <c r="Z15" s="23" t="n"/>
      <c r="AA15" s="23" t="n"/>
      <c r="AB15" s="23" t="n"/>
      <c r="AC15" s="23" t="n"/>
      <c r="AD15" s="23" t="n"/>
      <c r="AE15" s="23" t="n"/>
      <c r="AF15" s="23" t="n"/>
      <c r="AG15" s="23" t="n"/>
      <c r="AH15" s="23" t="n"/>
      <c r="AI15" s="23" t="n"/>
      <c r="AJ15" s="23" t="n"/>
      <c r="AK15" s="23" t="n"/>
      <c r="AL15" s="23" t="n"/>
      <c r="AM15" s="23" t="n"/>
      <c r="AN15" s="23" t="n"/>
    </row>
    <row r="16">
      <c r="A16" s="33" t="n"/>
      <c r="B16" s="33" t="n"/>
      <c r="C16" s="25" t="n"/>
      <c r="D16" s="25" t="n"/>
      <c r="E16" s="34" t="n"/>
      <c r="F16" s="34" t="n"/>
      <c r="G16" s="33" t="n"/>
      <c r="H16" s="35" t="n"/>
      <c r="I16" s="34" t="n"/>
      <c r="J16" s="36">
        <f>IFERROR(IF(OR($E16="",NOT(ISNUMBER($E16)),$F16="",NOT(ISNUMBER($F16))),"",$F16-$E16+1),"")</f>
        <v/>
      </c>
      <c r="K16" s="36">
        <f>IFERROR(IF(OR($F16="",NOT(ISNUMBER($F16)),$I16="",NOT(ISNUMBER($I16))),"",$I16-$F16),"")</f>
        <v/>
      </c>
      <c r="L16" s="37">
        <f>IFERROR(IF(OR($C16="",NOT(ISTEXT($C16))),"",IF(AND(ISNUMBER($H16),$H16=1,NOT(ISNUMBER($I16))),"Update Needed",IF(AND(ISNUMBER($H16),$H16=1),IF(AND(ISNUMBER($K16),ISNUMBER('Setup'!$B$7),$K16&gt;'Setup'!$B$7),"Complete Late","Complete"),IF(AND(ISNUMBER($I16),ISNUMBER($K16),ISNUMBER('Setup'!$B$7),$K16&gt;'Setup'!$B$7),"Late",IF(AND(ISNUMBER($H16),$H16&gt;0),"In Progress",IF(AND(NOT(ISNUMBER($I16)),ISNUMBER($F16),ISNUMBER('Setup'!$B$6),$F16&lt;'Setup'!$B$6),"Update Needed","Not Started")))))),"")</f>
        <v/>
      </c>
      <c r="M16" s="36">
        <f>IFERROR(IF(AND(ISTEXT($C16),$C16&lt;&gt;"",ISNUMBER($K16),ISNUMBER('Setup'!$B$7),$K16&gt;'Setup'!$B$7),COUNTIFS($K$7:$K16,"&gt;"&amp;'Setup'!$B$7,$C$7:$C16,"&lt;&gt;"),""),"")</f>
        <v/>
      </c>
      <c r="O16" s="23" t="n"/>
      <c r="P16" s="23" t="n"/>
      <c r="Q16" s="23" t="n"/>
      <c r="R16" s="23" t="n"/>
      <c r="S16" s="23" t="n"/>
      <c r="T16" s="23" t="n"/>
      <c r="U16" s="23" t="n"/>
      <c r="V16" s="23" t="n"/>
      <c r="W16" s="23" t="n"/>
      <c r="X16" s="23" t="n"/>
      <c r="Y16" s="23" t="n"/>
      <c r="Z16" s="23" t="n"/>
      <c r="AA16" s="23" t="n"/>
      <c r="AB16" s="23" t="n"/>
      <c r="AC16" s="23" t="n"/>
      <c r="AD16" s="23" t="n"/>
      <c r="AE16" s="23" t="n"/>
      <c r="AF16" s="23" t="n"/>
      <c r="AG16" s="23" t="n"/>
      <c r="AH16" s="23" t="n"/>
      <c r="AI16" s="23" t="n"/>
      <c r="AJ16" s="23" t="n"/>
      <c r="AK16" s="23" t="n"/>
      <c r="AL16" s="23" t="n"/>
      <c r="AM16" s="23" t="n"/>
      <c r="AN16" s="23" t="n"/>
    </row>
    <row r="17">
      <c r="A17" s="33" t="n"/>
      <c r="B17" s="33" t="n"/>
      <c r="C17" s="25" t="n"/>
      <c r="D17" s="25" t="n"/>
      <c r="E17" s="34" t="n"/>
      <c r="F17" s="34" t="n"/>
      <c r="G17" s="33" t="n"/>
      <c r="H17" s="35" t="n"/>
      <c r="I17" s="34" t="n"/>
      <c r="J17" s="36">
        <f>IFERROR(IF(OR($E17="",NOT(ISNUMBER($E17)),$F17="",NOT(ISNUMBER($F17))),"",$F17-$E17+1),"")</f>
        <v/>
      </c>
      <c r="K17" s="36">
        <f>IFERROR(IF(OR($F17="",NOT(ISNUMBER($F17)),$I17="",NOT(ISNUMBER($I17))),"",$I17-$F17),"")</f>
        <v/>
      </c>
      <c r="L17" s="37">
        <f>IFERROR(IF(OR($C17="",NOT(ISTEXT($C17))),"",IF(AND(ISNUMBER($H17),$H17=1,NOT(ISNUMBER($I17))),"Update Needed",IF(AND(ISNUMBER($H17),$H17=1),IF(AND(ISNUMBER($K17),ISNUMBER('Setup'!$B$7),$K17&gt;'Setup'!$B$7),"Complete Late","Complete"),IF(AND(ISNUMBER($I17),ISNUMBER($K17),ISNUMBER('Setup'!$B$7),$K17&gt;'Setup'!$B$7),"Late",IF(AND(ISNUMBER($H17),$H17&gt;0),"In Progress",IF(AND(NOT(ISNUMBER($I17)),ISNUMBER($F17),ISNUMBER('Setup'!$B$6),$F17&lt;'Setup'!$B$6),"Update Needed","Not Started")))))),"")</f>
        <v/>
      </c>
      <c r="M17" s="36">
        <f>IFERROR(IF(AND(ISTEXT($C17),$C17&lt;&gt;"",ISNUMBER($K17),ISNUMBER('Setup'!$B$7),$K17&gt;'Setup'!$B$7),COUNTIFS($K$7:$K17,"&gt;"&amp;'Setup'!$B$7,$C$7:$C17,"&lt;&gt;"),""),"")</f>
        <v/>
      </c>
      <c r="O17" s="23" t="n"/>
      <c r="P17" s="23" t="n"/>
      <c r="Q17" s="23" t="n"/>
      <c r="R17" s="23" t="n"/>
      <c r="S17" s="23" t="n"/>
      <c r="T17" s="23" t="n"/>
      <c r="U17" s="23" t="n"/>
      <c r="V17" s="23" t="n"/>
      <c r="W17" s="23" t="n"/>
      <c r="X17" s="23" t="n"/>
      <c r="Y17" s="23" t="n"/>
      <c r="Z17" s="23" t="n"/>
      <c r="AA17" s="23" t="n"/>
      <c r="AB17" s="23" t="n"/>
      <c r="AC17" s="23" t="n"/>
      <c r="AD17" s="23" t="n"/>
      <c r="AE17" s="23" t="n"/>
      <c r="AF17" s="23" t="n"/>
      <c r="AG17" s="23" t="n"/>
      <c r="AH17" s="23" t="n"/>
      <c r="AI17" s="23" t="n"/>
      <c r="AJ17" s="23" t="n"/>
      <c r="AK17" s="23" t="n"/>
      <c r="AL17" s="23" t="n"/>
      <c r="AM17" s="23" t="n"/>
      <c r="AN17" s="23" t="n"/>
    </row>
    <row r="18">
      <c r="A18" s="33" t="n"/>
      <c r="B18" s="33" t="n"/>
      <c r="C18" s="25" t="n"/>
      <c r="D18" s="25" t="n"/>
      <c r="E18" s="34" t="n"/>
      <c r="F18" s="34" t="n"/>
      <c r="G18" s="33" t="n"/>
      <c r="H18" s="35" t="n"/>
      <c r="I18" s="34" t="n"/>
      <c r="J18" s="36">
        <f>IFERROR(IF(OR($E18="",NOT(ISNUMBER($E18)),$F18="",NOT(ISNUMBER($F18))),"",$F18-$E18+1),"")</f>
        <v/>
      </c>
      <c r="K18" s="36">
        <f>IFERROR(IF(OR($F18="",NOT(ISNUMBER($F18)),$I18="",NOT(ISNUMBER($I18))),"",$I18-$F18),"")</f>
        <v/>
      </c>
      <c r="L18" s="37">
        <f>IFERROR(IF(OR($C18="",NOT(ISTEXT($C18))),"",IF(AND(ISNUMBER($H18),$H18=1,NOT(ISNUMBER($I18))),"Update Needed",IF(AND(ISNUMBER($H18),$H18=1),IF(AND(ISNUMBER($K18),ISNUMBER('Setup'!$B$7),$K18&gt;'Setup'!$B$7),"Complete Late","Complete"),IF(AND(ISNUMBER($I18),ISNUMBER($K18),ISNUMBER('Setup'!$B$7),$K18&gt;'Setup'!$B$7),"Late",IF(AND(ISNUMBER($H18),$H18&gt;0),"In Progress",IF(AND(NOT(ISNUMBER($I18)),ISNUMBER($F18),ISNUMBER('Setup'!$B$6),$F18&lt;'Setup'!$B$6),"Update Needed","Not Started")))))),"")</f>
        <v/>
      </c>
      <c r="M18" s="36">
        <f>IFERROR(IF(AND(ISTEXT($C18),$C18&lt;&gt;"",ISNUMBER($K18),ISNUMBER('Setup'!$B$7),$K18&gt;'Setup'!$B$7),COUNTIFS($K$7:$K18,"&gt;"&amp;'Setup'!$B$7,$C$7:$C18,"&lt;&gt;"),""),"")</f>
        <v/>
      </c>
      <c r="O18" s="23" t="n"/>
      <c r="P18" s="23" t="n"/>
      <c r="Q18" s="23" t="n"/>
      <c r="R18" s="23" t="n"/>
      <c r="S18" s="23" t="n"/>
      <c r="T18" s="23" t="n"/>
      <c r="U18" s="23" t="n"/>
      <c r="V18" s="23" t="n"/>
      <c r="W18" s="23" t="n"/>
      <c r="X18" s="23" t="n"/>
      <c r="Y18" s="23" t="n"/>
      <c r="Z18" s="23" t="n"/>
      <c r="AA18" s="23" t="n"/>
      <c r="AB18" s="23" t="n"/>
      <c r="AC18" s="23" t="n"/>
      <c r="AD18" s="23" t="n"/>
      <c r="AE18" s="23" t="n"/>
      <c r="AF18" s="23" t="n"/>
      <c r="AG18" s="23" t="n"/>
      <c r="AH18" s="23" t="n"/>
      <c r="AI18" s="23" t="n"/>
      <c r="AJ18" s="23" t="n"/>
      <c r="AK18" s="23" t="n"/>
      <c r="AL18" s="23" t="n"/>
      <c r="AM18" s="23" t="n"/>
      <c r="AN18" s="23" t="n"/>
    </row>
    <row r="19">
      <c r="A19" s="33" t="n"/>
      <c r="B19" s="33" t="n"/>
      <c r="C19" s="25" t="n"/>
      <c r="D19" s="25" t="n"/>
      <c r="E19" s="34" t="n"/>
      <c r="F19" s="34" t="n"/>
      <c r="G19" s="33" t="n"/>
      <c r="H19" s="35" t="n"/>
      <c r="I19" s="34" t="n"/>
      <c r="J19" s="36">
        <f>IFERROR(IF(OR($E19="",NOT(ISNUMBER($E19)),$F19="",NOT(ISNUMBER($F19))),"",$F19-$E19+1),"")</f>
        <v/>
      </c>
      <c r="K19" s="36">
        <f>IFERROR(IF(OR($F19="",NOT(ISNUMBER($F19)),$I19="",NOT(ISNUMBER($I19))),"",$I19-$F19),"")</f>
        <v/>
      </c>
      <c r="L19" s="37">
        <f>IFERROR(IF(OR($C19="",NOT(ISTEXT($C19))),"",IF(AND(ISNUMBER($H19),$H19=1,NOT(ISNUMBER($I19))),"Update Needed",IF(AND(ISNUMBER($H19),$H19=1),IF(AND(ISNUMBER($K19),ISNUMBER('Setup'!$B$7),$K19&gt;'Setup'!$B$7),"Complete Late","Complete"),IF(AND(ISNUMBER($I19),ISNUMBER($K19),ISNUMBER('Setup'!$B$7),$K19&gt;'Setup'!$B$7),"Late",IF(AND(ISNUMBER($H19),$H19&gt;0),"In Progress",IF(AND(NOT(ISNUMBER($I19)),ISNUMBER($F19),ISNUMBER('Setup'!$B$6),$F19&lt;'Setup'!$B$6),"Update Needed","Not Started")))))),"")</f>
        <v/>
      </c>
      <c r="M19" s="36">
        <f>IFERROR(IF(AND(ISTEXT($C19),$C19&lt;&gt;"",ISNUMBER($K19),ISNUMBER('Setup'!$B$7),$K19&gt;'Setup'!$B$7),COUNTIFS($K$7:$K19,"&gt;"&amp;'Setup'!$B$7,$C$7:$C19,"&lt;&gt;"),""),"")</f>
        <v/>
      </c>
      <c r="O19" s="23" t="n"/>
      <c r="P19" s="23" t="n"/>
      <c r="Q19" s="23" t="n"/>
      <c r="R19" s="23" t="n"/>
      <c r="S19" s="23" t="n"/>
      <c r="T19" s="23" t="n"/>
      <c r="U19" s="23" t="n"/>
      <c r="V19" s="23" t="n"/>
      <c r="W19" s="23" t="n"/>
      <c r="X19" s="23" t="n"/>
      <c r="Y19" s="23" t="n"/>
      <c r="Z19" s="23" t="n"/>
      <c r="AA19" s="23" t="n"/>
      <c r="AB19" s="23" t="n"/>
      <c r="AC19" s="23" t="n"/>
      <c r="AD19" s="23" t="n"/>
      <c r="AE19" s="23" t="n"/>
      <c r="AF19" s="23" t="n"/>
      <c r="AG19" s="23" t="n"/>
      <c r="AH19" s="23" t="n"/>
      <c r="AI19" s="23" t="n"/>
      <c r="AJ19" s="23" t="n"/>
      <c r="AK19" s="23" t="n"/>
      <c r="AL19" s="23" t="n"/>
      <c r="AM19" s="23" t="n"/>
      <c r="AN19" s="23" t="n"/>
    </row>
    <row r="20">
      <c r="A20" s="33" t="n"/>
      <c r="B20" s="33" t="n"/>
      <c r="C20" s="25" t="n"/>
      <c r="D20" s="25" t="n"/>
      <c r="E20" s="34" t="n"/>
      <c r="F20" s="34" t="n"/>
      <c r="G20" s="33" t="n"/>
      <c r="H20" s="35" t="n"/>
      <c r="I20" s="34" t="n"/>
      <c r="J20" s="36">
        <f>IFERROR(IF(OR($E20="",NOT(ISNUMBER($E20)),$F20="",NOT(ISNUMBER($F20))),"",$F20-$E20+1),"")</f>
        <v/>
      </c>
      <c r="K20" s="36">
        <f>IFERROR(IF(OR($F20="",NOT(ISNUMBER($F20)),$I20="",NOT(ISNUMBER($I20))),"",$I20-$F20),"")</f>
        <v/>
      </c>
      <c r="L20" s="37">
        <f>IFERROR(IF(OR($C20="",NOT(ISTEXT($C20))),"",IF(AND(ISNUMBER($H20),$H20=1,NOT(ISNUMBER($I20))),"Update Needed",IF(AND(ISNUMBER($H20),$H20=1),IF(AND(ISNUMBER($K20),ISNUMBER('Setup'!$B$7),$K20&gt;'Setup'!$B$7),"Complete Late","Complete"),IF(AND(ISNUMBER($I20),ISNUMBER($K20),ISNUMBER('Setup'!$B$7),$K20&gt;'Setup'!$B$7),"Late",IF(AND(ISNUMBER($H20),$H20&gt;0),"In Progress",IF(AND(NOT(ISNUMBER($I20)),ISNUMBER($F20),ISNUMBER('Setup'!$B$6),$F20&lt;'Setup'!$B$6),"Update Needed","Not Started")))))),"")</f>
        <v/>
      </c>
      <c r="M20" s="36">
        <f>IFERROR(IF(AND(ISTEXT($C20),$C20&lt;&gt;"",ISNUMBER($K20),ISNUMBER('Setup'!$B$7),$K20&gt;'Setup'!$B$7),COUNTIFS($K$7:$K20,"&gt;"&amp;'Setup'!$B$7,$C$7:$C20,"&lt;&gt;"),""),"")</f>
        <v/>
      </c>
      <c r="O20" s="23" t="n"/>
      <c r="P20" s="23" t="n"/>
      <c r="Q20" s="23" t="n"/>
      <c r="R20" s="23" t="n"/>
      <c r="S20" s="23" t="n"/>
      <c r="T20" s="23" t="n"/>
      <c r="U20" s="23" t="n"/>
      <c r="V20" s="23" t="n"/>
      <c r="W20" s="23" t="n"/>
      <c r="X20" s="23" t="n"/>
      <c r="Y20" s="23" t="n"/>
      <c r="Z20" s="23" t="n"/>
      <c r="AA20" s="23" t="n"/>
      <c r="AB20" s="23" t="n"/>
      <c r="AC20" s="23" t="n"/>
      <c r="AD20" s="23" t="n"/>
      <c r="AE20" s="23" t="n"/>
      <c r="AF20" s="23" t="n"/>
      <c r="AG20" s="23" t="n"/>
      <c r="AH20" s="23" t="n"/>
      <c r="AI20" s="23" t="n"/>
      <c r="AJ20" s="23" t="n"/>
      <c r="AK20" s="23" t="n"/>
      <c r="AL20" s="23" t="n"/>
      <c r="AM20" s="23" t="n"/>
      <c r="AN20" s="23" t="n"/>
    </row>
    <row r="21">
      <c r="A21" s="33" t="n"/>
      <c r="B21" s="33" t="n"/>
      <c r="C21" s="25" t="n"/>
      <c r="D21" s="25" t="n"/>
      <c r="E21" s="34" t="n"/>
      <c r="F21" s="34" t="n"/>
      <c r="G21" s="33" t="n"/>
      <c r="H21" s="35" t="n"/>
      <c r="I21" s="34" t="n"/>
      <c r="J21" s="36">
        <f>IFERROR(IF(OR($E21="",NOT(ISNUMBER($E21)),$F21="",NOT(ISNUMBER($F21))),"",$F21-$E21+1),"")</f>
        <v/>
      </c>
      <c r="K21" s="36">
        <f>IFERROR(IF(OR($F21="",NOT(ISNUMBER($F21)),$I21="",NOT(ISNUMBER($I21))),"",$I21-$F21),"")</f>
        <v/>
      </c>
      <c r="L21" s="37">
        <f>IFERROR(IF(OR($C21="",NOT(ISTEXT($C21))),"",IF(AND(ISNUMBER($H21),$H21=1,NOT(ISNUMBER($I21))),"Update Needed",IF(AND(ISNUMBER($H21),$H21=1),IF(AND(ISNUMBER($K21),ISNUMBER('Setup'!$B$7),$K21&gt;'Setup'!$B$7),"Complete Late","Complete"),IF(AND(ISNUMBER($I21),ISNUMBER($K21),ISNUMBER('Setup'!$B$7),$K21&gt;'Setup'!$B$7),"Late",IF(AND(ISNUMBER($H21),$H21&gt;0),"In Progress",IF(AND(NOT(ISNUMBER($I21)),ISNUMBER($F21),ISNUMBER('Setup'!$B$6),$F21&lt;'Setup'!$B$6),"Update Needed","Not Started")))))),"")</f>
        <v/>
      </c>
      <c r="M21" s="36">
        <f>IFERROR(IF(AND(ISTEXT($C21),$C21&lt;&gt;"",ISNUMBER($K21),ISNUMBER('Setup'!$B$7),$K21&gt;'Setup'!$B$7),COUNTIFS($K$7:$K21,"&gt;"&amp;'Setup'!$B$7,$C$7:$C21,"&lt;&gt;"),""),"")</f>
        <v/>
      </c>
      <c r="O21" s="23" t="n"/>
      <c r="P21" s="23" t="n"/>
      <c r="Q21" s="23" t="n"/>
      <c r="R21" s="23" t="n"/>
      <c r="S21" s="23" t="n"/>
      <c r="T21" s="23" t="n"/>
      <c r="U21" s="23" t="n"/>
      <c r="V21" s="23" t="n"/>
      <c r="W21" s="23" t="n"/>
      <c r="X21" s="23" t="n"/>
      <c r="Y21" s="23" t="n"/>
      <c r="Z21" s="23" t="n"/>
      <c r="AA21" s="23" t="n"/>
      <c r="AB21" s="23" t="n"/>
      <c r="AC21" s="23" t="n"/>
      <c r="AD21" s="23" t="n"/>
      <c r="AE21" s="23" t="n"/>
      <c r="AF21" s="23" t="n"/>
      <c r="AG21" s="23" t="n"/>
      <c r="AH21" s="23" t="n"/>
      <c r="AI21" s="23" t="n"/>
      <c r="AJ21" s="23" t="n"/>
      <c r="AK21" s="23" t="n"/>
      <c r="AL21" s="23" t="n"/>
      <c r="AM21" s="23" t="n"/>
      <c r="AN21" s="23" t="n"/>
    </row>
    <row r="22">
      <c r="A22" s="33" t="n"/>
      <c r="B22" s="33" t="n"/>
      <c r="C22" s="25" t="n"/>
      <c r="D22" s="25" t="n"/>
      <c r="E22" s="34" t="n"/>
      <c r="F22" s="34" t="n"/>
      <c r="G22" s="33" t="n"/>
      <c r="H22" s="35" t="n"/>
      <c r="I22" s="34" t="n"/>
      <c r="J22" s="36">
        <f>IFERROR(IF(OR($E22="",NOT(ISNUMBER($E22)),$F22="",NOT(ISNUMBER($F22))),"",$F22-$E22+1),"")</f>
        <v/>
      </c>
      <c r="K22" s="36">
        <f>IFERROR(IF(OR($F22="",NOT(ISNUMBER($F22)),$I22="",NOT(ISNUMBER($I22))),"",$I22-$F22),"")</f>
        <v/>
      </c>
      <c r="L22" s="37">
        <f>IFERROR(IF(OR($C22="",NOT(ISTEXT($C22))),"",IF(AND(ISNUMBER($H22),$H22=1,NOT(ISNUMBER($I22))),"Update Needed",IF(AND(ISNUMBER($H22),$H22=1),IF(AND(ISNUMBER($K22),ISNUMBER('Setup'!$B$7),$K22&gt;'Setup'!$B$7),"Complete Late","Complete"),IF(AND(ISNUMBER($I22),ISNUMBER($K22),ISNUMBER('Setup'!$B$7),$K22&gt;'Setup'!$B$7),"Late",IF(AND(ISNUMBER($H22),$H22&gt;0),"In Progress",IF(AND(NOT(ISNUMBER($I22)),ISNUMBER($F22),ISNUMBER('Setup'!$B$6),$F22&lt;'Setup'!$B$6),"Update Needed","Not Started")))))),"")</f>
        <v/>
      </c>
      <c r="M22" s="36">
        <f>IFERROR(IF(AND(ISTEXT($C22),$C22&lt;&gt;"",ISNUMBER($K22),ISNUMBER('Setup'!$B$7),$K22&gt;'Setup'!$B$7),COUNTIFS($K$7:$K22,"&gt;"&amp;'Setup'!$B$7,$C$7:$C22,"&lt;&gt;"),""),"")</f>
        <v/>
      </c>
      <c r="O22" s="23" t="n"/>
      <c r="P22" s="23" t="n"/>
      <c r="Q22" s="23" t="n"/>
      <c r="R22" s="23" t="n"/>
      <c r="S22" s="23" t="n"/>
      <c r="T22" s="23" t="n"/>
      <c r="U22" s="23" t="n"/>
      <c r="V22" s="23" t="n"/>
      <c r="W22" s="23" t="n"/>
      <c r="X22" s="23" t="n"/>
      <c r="Y22" s="23" t="n"/>
      <c r="Z22" s="23" t="n"/>
      <c r="AA22" s="23" t="n"/>
      <c r="AB22" s="23" t="n"/>
      <c r="AC22" s="23" t="n"/>
      <c r="AD22" s="23" t="n"/>
      <c r="AE22" s="23" t="n"/>
      <c r="AF22" s="23" t="n"/>
      <c r="AG22" s="23" t="n"/>
      <c r="AH22" s="23" t="n"/>
      <c r="AI22" s="23" t="n"/>
      <c r="AJ22" s="23" t="n"/>
      <c r="AK22" s="23" t="n"/>
      <c r="AL22" s="23" t="n"/>
      <c r="AM22" s="23" t="n"/>
      <c r="AN22" s="23" t="n"/>
    </row>
    <row r="23">
      <c r="A23" s="33" t="n"/>
      <c r="B23" s="33" t="n"/>
      <c r="C23" s="25" t="n"/>
      <c r="D23" s="25" t="n"/>
      <c r="E23" s="34" t="n"/>
      <c r="F23" s="34" t="n"/>
      <c r="G23" s="33" t="n"/>
      <c r="H23" s="35" t="n"/>
      <c r="I23" s="34" t="n"/>
      <c r="J23" s="36">
        <f>IFERROR(IF(OR($E23="",NOT(ISNUMBER($E23)),$F23="",NOT(ISNUMBER($F23))),"",$F23-$E23+1),"")</f>
        <v/>
      </c>
      <c r="K23" s="36">
        <f>IFERROR(IF(OR($F23="",NOT(ISNUMBER($F23)),$I23="",NOT(ISNUMBER($I23))),"",$I23-$F23),"")</f>
        <v/>
      </c>
      <c r="L23" s="37">
        <f>IFERROR(IF(OR($C23="",NOT(ISTEXT($C23))),"",IF(AND(ISNUMBER($H23),$H23=1,NOT(ISNUMBER($I23))),"Update Needed",IF(AND(ISNUMBER($H23),$H23=1),IF(AND(ISNUMBER($K23),ISNUMBER('Setup'!$B$7),$K23&gt;'Setup'!$B$7),"Complete Late","Complete"),IF(AND(ISNUMBER($I23),ISNUMBER($K23),ISNUMBER('Setup'!$B$7),$K23&gt;'Setup'!$B$7),"Late",IF(AND(ISNUMBER($H23),$H23&gt;0),"In Progress",IF(AND(NOT(ISNUMBER($I23)),ISNUMBER($F23),ISNUMBER('Setup'!$B$6),$F23&lt;'Setup'!$B$6),"Update Needed","Not Started")))))),"")</f>
        <v/>
      </c>
      <c r="M23" s="36">
        <f>IFERROR(IF(AND(ISTEXT($C23),$C23&lt;&gt;"",ISNUMBER($K23),ISNUMBER('Setup'!$B$7),$K23&gt;'Setup'!$B$7),COUNTIFS($K$7:$K23,"&gt;"&amp;'Setup'!$B$7,$C$7:$C23,"&lt;&gt;"),""),"")</f>
        <v/>
      </c>
      <c r="O23" s="23" t="n"/>
      <c r="P23" s="23" t="n"/>
      <c r="Q23" s="23" t="n"/>
      <c r="R23" s="23" t="n"/>
      <c r="S23" s="23" t="n"/>
      <c r="T23" s="23" t="n"/>
      <c r="U23" s="23" t="n"/>
      <c r="V23" s="23" t="n"/>
      <c r="W23" s="23" t="n"/>
      <c r="X23" s="23" t="n"/>
      <c r="Y23" s="23" t="n"/>
      <c r="Z23" s="23" t="n"/>
      <c r="AA23" s="23" t="n"/>
      <c r="AB23" s="23" t="n"/>
      <c r="AC23" s="23" t="n"/>
      <c r="AD23" s="23" t="n"/>
      <c r="AE23" s="23" t="n"/>
      <c r="AF23" s="23" t="n"/>
      <c r="AG23" s="23" t="n"/>
      <c r="AH23" s="23" t="n"/>
      <c r="AI23" s="23" t="n"/>
      <c r="AJ23" s="23" t="n"/>
      <c r="AK23" s="23" t="n"/>
      <c r="AL23" s="23" t="n"/>
      <c r="AM23" s="23" t="n"/>
      <c r="AN23" s="23" t="n"/>
    </row>
    <row r="24">
      <c r="A24" s="33" t="n"/>
      <c r="B24" s="33" t="n"/>
      <c r="C24" s="25" t="n"/>
      <c r="D24" s="25" t="n"/>
      <c r="E24" s="34" t="n"/>
      <c r="F24" s="34" t="n"/>
      <c r="G24" s="33" t="n"/>
      <c r="H24" s="35" t="n"/>
      <c r="I24" s="34" t="n"/>
      <c r="J24" s="36">
        <f>IFERROR(IF(OR($E24="",NOT(ISNUMBER($E24)),$F24="",NOT(ISNUMBER($F24))),"",$F24-$E24+1),"")</f>
        <v/>
      </c>
      <c r="K24" s="36">
        <f>IFERROR(IF(OR($F24="",NOT(ISNUMBER($F24)),$I24="",NOT(ISNUMBER($I24))),"",$I24-$F24),"")</f>
        <v/>
      </c>
      <c r="L24" s="37">
        <f>IFERROR(IF(OR($C24="",NOT(ISTEXT($C24))),"",IF(AND(ISNUMBER($H24),$H24=1,NOT(ISNUMBER($I24))),"Update Needed",IF(AND(ISNUMBER($H24),$H24=1),IF(AND(ISNUMBER($K24),ISNUMBER('Setup'!$B$7),$K24&gt;'Setup'!$B$7),"Complete Late","Complete"),IF(AND(ISNUMBER($I24),ISNUMBER($K24),ISNUMBER('Setup'!$B$7),$K24&gt;'Setup'!$B$7),"Late",IF(AND(ISNUMBER($H24),$H24&gt;0),"In Progress",IF(AND(NOT(ISNUMBER($I24)),ISNUMBER($F24),ISNUMBER('Setup'!$B$6),$F24&lt;'Setup'!$B$6),"Update Needed","Not Started")))))),"")</f>
        <v/>
      </c>
      <c r="M24" s="36">
        <f>IFERROR(IF(AND(ISTEXT($C24),$C24&lt;&gt;"",ISNUMBER($K24),ISNUMBER('Setup'!$B$7),$K24&gt;'Setup'!$B$7),COUNTIFS($K$7:$K24,"&gt;"&amp;'Setup'!$B$7,$C$7:$C24,"&lt;&gt;"),""),"")</f>
        <v/>
      </c>
      <c r="O24" s="23" t="n"/>
      <c r="P24" s="23" t="n"/>
      <c r="Q24" s="23" t="n"/>
      <c r="R24" s="23" t="n"/>
      <c r="S24" s="23" t="n"/>
      <c r="T24" s="23" t="n"/>
      <c r="U24" s="23" t="n"/>
      <c r="V24" s="23" t="n"/>
      <c r="W24" s="23" t="n"/>
      <c r="X24" s="23" t="n"/>
      <c r="Y24" s="23" t="n"/>
      <c r="Z24" s="23" t="n"/>
      <c r="AA24" s="23" t="n"/>
      <c r="AB24" s="23" t="n"/>
      <c r="AC24" s="23" t="n"/>
      <c r="AD24" s="23" t="n"/>
      <c r="AE24" s="23" t="n"/>
      <c r="AF24" s="23" t="n"/>
      <c r="AG24" s="23" t="n"/>
      <c r="AH24" s="23" t="n"/>
      <c r="AI24" s="23" t="n"/>
      <c r="AJ24" s="23" t="n"/>
      <c r="AK24" s="23" t="n"/>
      <c r="AL24" s="23" t="n"/>
      <c r="AM24" s="23" t="n"/>
      <c r="AN24" s="23" t="n"/>
    </row>
    <row r="25">
      <c r="A25" s="33" t="n"/>
      <c r="B25" s="33" t="n"/>
      <c r="C25" s="25" t="n"/>
      <c r="D25" s="25" t="n"/>
      <c r="E25" s="34" t="n"/>
      <c r="F25" s="34" t="n"/>
      <c r="G25" s="33" t="n"/>
      <c r="H25" s="35" t="n"/>
      <c r="I25" s="34" t="n"/>
      <c r="J25" s="36">
        <f>IFERROR(IF(OR($E25="",NOT(ISNUMBER($E25)),$F25="",NOT(ISNUMBER($F25))),"",$F25-$E25+1),"")</f>
        <v/>
      </c>
      <c r="K25" s="36">
        <f>IFERROR(IF(OR($F25="",NOT(ISNUMBER($F25)),$I25="",NOT(ISNUMBER($I25))),"",$I25-$F25),"")</f>
        <v/>
      </c>
      <c r="L25" s="37">
        <f>IFERROR(IF(OR($C25="",NOT(ISTEXT($C25))),"",IF(AND(ISNUMBER($H25),$H25=1,NOT(ISNUMBER($I25))),"Update Needed",IF(AND(ISNUMBER($H25),$H25=1),IF(AND(ISNUMBER($K25),ISNUMBER('Setup'!$B$7),$K25&gt;'Setup'!$B$7),"Complete Late","Complete"),IF(AND(ISNUMBER($I25),ISNUMBER($K25),ISNUMBER('Setup'!$B$7),$K25&gt;'Setup'!$B$7),"Late",IF(AND(ISNUMBER($H25),$H25&gt;0),"In Progress",IF(AND(NOT(ISNUMBER($I25)),ISNUMBER($F25),ISNUMBER('Setup'!$B$6),$F25&lt;'Setup'!$B$6),"Update Needed","Not Started")))))),"")</f>
        <v/>
      </c>
      <c r="M25" s="36">
        <f>IFERROR(IF(AND(ISTEXT($C25),$C25&lt;&gt;"",ISNUMBER($K25),ISNUMBER('Setup'!$B$7),$K25&gt;'Setup'!$B$7),COUNTIFS($K$7:$K25,"&gt;"&amp;'Setup'!$B$7,$C$7:$C25,"&lt;&gt;"),""),"")</f>
        <v/>
      </c>
      <c r="O25" s="23" t="n"/>
      <c r="P25" s="23" t="n"/>
      <c r="Q25" s="23" t="n"/>
      <c r="R25" s="23" t="n"/>
      <c r="S25" s="23" t="n"/>
      <c r="T25" s="23" t="n"/>
      <c r="U25" s="23" t="n"/>
      <c r="V25" s="23" t="n"/>
      <c r="W25" s="23" t="n"/>
      <c r="X25" s="23" t="n"/>
      <c r="Y25" s="23" t="n"/>
      <c r="Z25" s="23" t="n"/>
      <c r="AA25" s="23" t="n"/>
      <c r="AB25" s="23" t="n"/>
      <c r="AC25" s="23" t="n"/>
      <c r="AD25" s="23" t="n"/>
      <c r="AE25" s="23" t="n"/>
      <c r="AF25" s="23" t="n"/>
      <c r="AG25" s="23" t="n"/>
      <c r="AH25" s="23" t="n"/>
      <c r="AI25" s="23" t="n"/>
      <c r="AJ25" s="23" t="n"/>
      <c r="AK25" s="23" t="n"/>
      <c r="AL25" s="23" t="n"/>
      <c r="AM25" s="23" t="n"/>
      <c r="AN25" s="23" t="n"/>
    </row>
    <row r="26">
      <c r="A26" s="33" t="n"/>
      <c r="B26" s="33" t="n"/>
      <c r="C26" s="25" t="n"/>
      <c r="D26" s="25" t="n"/>
      <c r="E26" s="34" t="n"/>
      <c r="F26" s="34" t="n"/>
      <c r="G26" s="33" t="n"/>
      <c r="H26" s="35" t="n"/>
      <c r="I26" s="34" t="n"/>
      <c r="J26" s="36">
        <f>IFERROR(IF(OR($E26="",NOT(ISNUMBER($E26)),$F26="",NOT(ISNUMBER($F26))),"",$F26-$E26+1),"")</f>
        <v/>
      </c>
      <c r="K26" s="36">
        <f>IFERROR(IF(OR($F26="",NOT(ISNUMBER($F26)),$I26="",NOT(ISNUMBER($I26))),"",$I26-$F26),"")</f>
        <v/>
      </c>
      <c r="L26" s="37">
        <f>IFERROR(IF(OR($C26="",NOT(ISTEXT($C26))),"",IF(AND(ISNUMBER($H26),$H26=1,NOT(ISNUMBER($I26))),"Update Needed",IF(AND(ISNUMBER($H26),$H26=1),IF(AND(ISNUMBER($K26),ISNUMBER('Setup'!$B$7),$K26&gt;'Setup'!$B$7),"Complete Late","Complete"),IF(AND(ISNUMBER($I26),ISNUMBER($K26),ISNUMBER('Setup'!$B$7),$K26&gt;'Setup'!$B$7),"Late",IF(AND(ISNUMBER($H26),$H26&gt;0),"In Progress",IF(AND(NOT(ISNUMBER($I26)),ISNUMBER($F26),ISNUMBER('Setup'!$B$6),$F26&lt;'Setup'!$B$6),"Update Needed","Not Started")))))),"")</f>
        <v/>
      </c>
      <c r="M26" s="36">
        <f>IFERROR(IF(AND(ISTEXT($C26),$C26&lt;&gt;"",ISNUMBER($K26),ISNUMBER('Setup'!$B$7),$K26&gt;'Setup'!$B$7),COUNTIFS($K$7:$K26,"&gt;"&amp;'Setup'!$B$7,$C$7:$C26,"&lt;&gt;"),""),"")</f>
        <v/>
      </c>
      <c r="O26" s="23" t="n"/>
      <c r="P26" s="23" t="n"/>
      <c r="Q26" s="23" t="n"/>
      <c r="R26" s="23" t="n"/>
      <c r="S26" s="23" t="n"/>
      <c r="T26" s="23" t="n"/>
      <c r="U26" s="23" t="n"/>
      <c r="V26" s="23" t="n"/>
      <c r="W26" s="23" t="n"/>
      <c r="X26" s="23" t="n"/>
      <c r="Y26" s="23" t="n"/>
      <c r="Z26" s="23" t="n"/>
      <c r="AA26" s="23" t="n"/>
      <c r="AB26" s="23" t="n"/>
      <c r="AC26" s="23" t="n"/>
      <c r="AD26" s="23" t="n"/>
      <c r="AE26" s="23" t="n"/>
      <c r="AF26" s="23" t="n"/>
      <c r="AG26" s="23" t="n"/>
      <c r="AH26" s="23" t="n"/>
      <c r="AI26" s="23" t="n"/>
      <c r="AJ26" s="23" t="n"/>
      <c r="AK26" s="23" t="n"/>
      <c r="AL26" s="23" t="n"/>
      <c r="AM26" s="23" t="n"/>
      <c r="AN26" s="23" t="n"/>
    </row>
    <row r="27">
      <c r="A27" s="33" t="n"/>
      <c r="B27" s="33" t="n"/>
      <c r="C27" s="25" t="n"/>
      <c r="D27" s="25" t="n"/>
      <c r="E27" s="34" t="n"/>
      <c r="F27" s="34" t="n"/>
      <c r="G27" s="33" t="n"/>
      <c r="H27" s="35" t="n"/>
      <c r="I27" s="34" t="n"/>
      <c r="J27" s="36">
        <f>IFERROR(IF(OR($E27="",NOT(ISNUMBER($E27)),$F27="",NOT(ISNUMBER($F27))),"",$F27-$E27+1),"")</f>
        <v/>
      </c>
      <c r="K27" s="36">
        <f>IFERROR(IF(OR($F27="",NOT(ISNUMBER($F27)),$I27="",NOT(ISNUMBER($I27))),"",$I27-$F27),"")</f>
        <v/>
      </c>
      <c r="L27" s="37">
        <f>IFERROR(IF(OR($C27="",NOT(ISTEXT($C27))),"",IF(AND(ISNUMBER($H27),$H27=1,NOT(ISNUMBER($I27))),"Update Needed",IF(AND(ISNUMBER($H27),$H27=1),IF(AND(ISNUMBER($K27),ISNUMBER('Setup'!$B$7),$K27&gt;'Setup'!$B$7),"Complete Late","Complete"),IF(AND(ISNUMBER($I27),ISNUMBER($K27),ISNUMBER('Setup'!$B$7),$K27&gt;'Setup'!$B$7),"Late",IF(AND(ISNUMBER($H27),$H27&gt;0),"In Progress",IF(AND(NOT(ISNUMBER($I27)),ISNUMBER($F27),ISNUMBER('Setup'!$B$6),$F27&lt;'Setup'!$B$6),"Update Needed","Not Started")))))),"")</f>
        <v/>
      </c>
      <c r="M27" s="36">
        <f>IFERROR(IF(AND(ISTEXT($C27),$C27&lt;&gt;"",ISNUMBER($K27),ISNUMBER('Setup'!$B$7),$K27&gt;'Setup'!$B$7),COUNTIFS($K$7:$K27,"&gt;"&amp;'Setup'!$B$7,$C$7:$C27,"&lt;&gt;"),""),"")</f>
        <v/>
      </c>
      <c r="O27" s="23" t="n"/>
      <c r="P27" s="23" t="n"/>
      <c r="Q27" s="23" t="n"/>
      <c r="R27" s="23" t="n"/>
      <c r="S27" s="23" t="n"/>
      <c r="T27" s="23" t="n"/>
      <c r="U27" s="23" t="n"/>
      <c r="V27" s="23" t="n"/>
      <c r="W27" s="23" t="n"/>
      <c r="X27" s="23" t="n"/>
      <c r="Y27" s="23" t="n"/>
      <c r="Z27" s="23" t="n"/>
      <c r="AA27" s="23" t="n"/>
      <c r="AB27" s="23" t="n"/>
      <c r="AC27" s="23" t="n"/>
      <c r="AD27" s="23" t="n"/>
      <c r="AE27" s="23" t="n"/>
      <c r="AF27" s="23" t="n"/>
      <c r="AG27" s="23" t="n"/>
      <c r="AH27" s="23" t="n"/>
      <c r="AI27" s="23" t="n"/>
      <c r="AJ27" s="23" t="n"/>
      <c r="AK27" s="23" t="n"/>
      <c r="AL27" s="23" t="n"/>
      <c r="AM27" s="23" t="n"/>
      <c r="AN27" s="23" t="n"/>
    </row>
    <row r="28">
      <c r="A28" s="33" t="n"/>
      <c r="B28" s="33" t="n"/>
      <c r="C28" s="25" t="n"/>
      <c r="D28" s="25" t="n"/>
      <c r="E28" s="34" t="n"/>
      <c r="F28" s="34" t="n"/>
      <c r="G28" s="33" t="n"/>
      <c r="H28" s="35" t="n"/>
      <c r="I28" s="34" t="n"/>
      <c r="J28" s="36">
        <f>IFERROR(IF(OR($E28="",NOT(ISNUMBER($E28)),$F28="",NOT(ISNUMBER($F28))),"",$F28-$E28+1),"")</f>
        <v/>
      </c>
      <c r="K28" s="36">
        <f>IFERROR(IF(OR($F28="",NOT(ISNUMBER($F28)),$I28="",NOT(ISNUMBER($I28))),"",$I28-$F28),"")</f>
        <v/>
      </c>
      <c r="L28" s="37">
        <f>IFERROR(IF(OR($C28="",NOT(ISTEXT($C28))),"",IF(AND(ISNUMBER($H28),$H28=1,NOT(ISNUMBER($I28))),"Update Needed",IF(AND(ISNUMBER($H28),$H28=1),IF(AND(ISNUMBER($K28),ISNUMBER('Setup'!$B$7),$K28&gt;'Setup'!$B$7),"Complete Late","Complete"),IF(AND(ISNUMBER($I28),ISNUMBER($K28),ISNUMBER('Setup'!$B$7),$K28&gt;'Setup'!$B$7),"Late",IF(AND(ISNUMBER($H28),$H28&gt;0),"In Progress",IF(AND(NOT(ISNUMBER($I28)),ISNUMBER($F28),ISNUMBER('Setup'!$B$6),$F28&lt;'Setup'!$B$6),"Update Needed","Not Started")))))),"")</f>
        <v/>
      </c>
      <c r="M28" s="36">
        <f>IFERROR(IF(AND(ISTEXT($C28),$C28&lt;&gt;"",ISNUMBER($K28),ISNUMBER('Setup'!$B$7),$K28&gt;'Setup'!$B$7),COUNTIFS($K$7:$K28,"&gt;"&amp;'Setup'!$B$7,$C$7:$C28,"&lt;&gt;"),""),"")</f>
        <v/>
      </c>
      <c r="O28" s="23" t="n"/>
      <c r="P28" s="23" t="n"/>
      <c r="Q28" s="23" t="n"/>
      <c r="R28" s="23" t="n"/>
      <c r="S28" s="23" t="n"/>
      <c r="T28" s="23" t="n"/>
      <c r="U28" s="23" t="n"/>
      <c r="V28" s="23" t="n"/>
      <c r="W28" s="23" t="n"/>
      <c r="X28" s="23" t="n"/>
      <c r="Y28" s="23" t="n"/>
      <c r="Z28" s="23" t="n"/>
      <c r="AA28" s="23" t="n"/>
      <c r="AB28" s="23" t="n"/>
      <c r="AC28" s="23" t="n"/>
      <c r="AD28" s="23" t="n"/>
      <c r="AE28" s="23" t="n"/>
      <c r="AF28" s="23" t="n"/>
      <c r="AG28" s="23" t="n"/>
      <c r="AH28" s="23" t="n"/>
      <c r="AI28" s="23" t="n"/>
      <c r="AJ28" s="23" t="n"/>
      <c r="AK28" s="23" t="n"/>
      <c r="AL28" s="23" t="n"/>
      <c r="AM28" s="23" t="n"/>
      <c r="AN28" s="23" t="n"/>
    </row>
    <row r="29">
      <c r="A29" s="33" t="n"/>
      <c r="B29" s="33" t="n"/>
      <c r="C29" s="25" t="n"/>
      <c r="D29" s="25" t="n"/>
      <c r="E29" s="34" t="n"/>
      <c r="F29" s="34" t="n"/>
      <c r="G29" s="33" t="n"/>
      <c r="H29" s="35" t="n"/>
      <c r="I29" s="34" t="n"/>
      <c r="J29" s="36">
        <f>IFERROR(IF(OR($E29="",NOT(ISNUMBER($E29)),$F29="",NOT(ISNUMBER($F29))),"",$F29-$E29+1),"")</f>
        <v/>
      </c>
      <c r="K29" s="36">
        <f>IFERROR(IF(OR($F29="",NOT(ISNUMBER($F29)),$I29="",NOT(ISNUMBER($I29))),"",$I29-$F29),"")</f>
        <v/>
      </c>
      <c r="L29" s="37">
        <f>IFERROR(IF(OR($C29="",NOT(ISTEXT($C29))),"",IF(AND(ISNUMBER($H29),$H29=1,NOT(ISNUMBER($I29))),"Update Needed",IF(AND(ISNUMBER($H29),$H29=1),IF(AND(ISNUMBER($K29),ISNUMBER('Setup'!$B$7),$K29&gt;'Setup'!$B$7),"Complete Late","Complete"),IF(AND(ISNUMBER($I29),ISNUMBER($K29),ISNUMBER('Setup'!$B$7),$K29&gt;'Setup'!$B$7),"Late",IF(AND(ISNUMBER($H29),$H29&gt;0),"In Progress",IF(AND(NOT(ISNUMBER($I29)),ISNUMBER($F29),ISNUMBER('Setup'!$B$6),$F29&lt;'Setup'!$B$6),"Update Needed","Not Started")))))),"")</f>
        <v/>
      </c>
      <c r="M29" s="36">
        <f>IFERROR(IF(AND(ISTEXT($C29),$C29&lt;&gt;"",ISNUMBER($K29),ISNUMBER('Setup'!$B$7),$K29&gt;'Setup'!$B$7),COUNTIFS($K$7:$K29,"&gt;"&amp;'Setup'!$B$7,$C$7:$C29,"&lt;&gt;"),""),"")</f>
        <v/>
      </c>
      <c r="O29" s="23" t="n"/>
      <c r="P29" s="23" t="n"/>
      <c r="Q29" s="23" t="n"/>
      <c r="R29" s="23" t="n"/>
      <c r="S29" s="23" t="n"/>
      <c r="T29" s="23" t="n"/>
      <c r="U29" s="23" t="n"/>
      <c r="V29" s="23" t="n"/>
      <c r="W29" s="23" t="n"/>
      <c r="X29" s="23" t="n"/>
      <c r="Y29" s="23" t="n"/>
      <c r="Z29" s="23" t="n"/>
      <c r="AA29" s="23" t="n"/>
      <c r="AB29" s="23" t="n"/>
      <c r="AC29" s="23" t="n"/>
      <c r="AD29" s="23" t="n"/>
      <c r="AE29" s="23" t="n"/>
      <c r="AF29" s="23" t="n"/>
      <c r="AG29" s="23" t="n"/>
      <c r="AH29" s="23" t="n"/>
      <c r="AI29" s="23" t="n"/>
      <c r="AJ29" s="23" t="n"/>
      <c r="AK29" s="23" t="n"/>
      <c r="AL29" s="23" t="n"/>
      <c r="AM29" s="23" t="n"/>
      <c r="AN29" s="23" t="n"/>
    </row>
    <row r="30">
      <c r="A30" s="33" t="n"/>
      <c r="B30" s="33" t="n"/>
      <c r="C30" s="25" t="n"/>
      <c r="D30" s="25" t="n"/>
      <c r="E30" s="34" t="n"/>
      <c r="F30" s="34" t="n"/>
      <c r="G30" s="33" t="n"/>
      <c r="H30" s="35" t="n"/>
      <c r="I30" s="34" t="n"/>
      <c r="J30" s="36">
        <f>IFERROR(IF(OR($E30="",NOT(ISNUMBER($E30)),$F30="",NOT(ISNUMBER($F30))),"",$F30-$E30+1),"")</f>
        <v/>
      </c>
      <c r="K30" s="36">
        <f>IFERROR(IF(OR($F30="",NOT(ISNUMBER($F30)),$I30="",NOT(ISNUMBER($I30))),"",$I30-$F30),"")</f>
        <v/>
      </c>
      <c r="L30" s="37">
        <f>IFERROR(IF(OR($C30="",NOT(ISTEXT($C30))),"",IF(AND(ISNUMBER($H30),$H30=1,NOT(ISNUMBER($I30))),"Update Needed",IF(AND(ISNUMBER($H30),$H30=1),IF(AND(ISNUMBER($K30),ISNUMBER('Setup'!$B$7),$K30&gt;'Setup'!$B$7),"Complete Late","Complete"),IF(AND(ISNUMBER($I30),ISNUMBER($K30),ISNUMBER('Setup'!$B$7),$K30&gt;'Setup'!$B$7),"Late",IF(AND(ISNUMBER($H30),$H30&gt;0),"In Progress",IF(AND(NOT(ISNUMBER($I30)),ISNUMBER($F30),ISNUMBER('Setup'!$B$6),$F30&lt;'Setup'!$B$6),"Update Needed","Not Started")))))),"")</f>
        <v/>
      </c>
      <c r="M30" s="36">
        <f>IFERROR(IF(AND(ISTEXT($C30),$C30&lt;&gt;"",ISNUMBER($K30),ISNUMBER('Setup'!$B$7),$K30&gt;'Setup'!$B$7),COUNTIFS($K$7:$K30,"&gt;"&amp;'Setup'!$B$7,$C$7:$C30,"&lt;&gt;"),""),"")</f>
        <v/>
      </c>
      <c r="O30" s="23" t="n"/>
      <c r="P30" s="23" t="n"/>
      <c r="Q30" s="23" t="n"/>
      <c r="R30" s="23" t="n"/>
      <c r="S30" s="23" t="n"/>
      <c r="T30" s="23" t="n"/>
      <c r="U30" s="23" t="n"/>
      <c r="V30" s="23" t="n"/>
      <c r="W30" s="23" t="n"/>
      <c r="X30" s="23" t="n"/>
      <c r="Y30" s="23" t="n"/>
      <c r="Z30" s="23" t="n"/>
      <c r="AA30" s="23" t="n"/>
      <c r="AB30" s="23" t="n"/>
      <c r="AC30" s="23" t="n"/>
      <c r="AD30" s="23" t="n"/>
      <c r="AE30" s="23" t="n"/>
      <c r="AF30" s="23" t="n"/>
      <c r="AG30" s="23" t="n"/>
      <c r="AH30" s="23" t="n"/>
      <c r="AI30" s="23" t="n"/>
      <c r="AJ30" s="23" t="n"/>
      <c r="AK30" s="23" t="n"/>
      <c r="AL30" s="23" t="n"/>
      <c r="AM30" s="23" t="n"/>
      <c r="AN30" s="23" t="n"/>
    </row>
    <row r="31">
      <c r="A31" s="33" t="n"/>
      <c r="B31" s="33" t="n"/>
      <c r="C31" s="25" t="n"/>
      <c r="D31" s="25" t="n"/>
      <c r="E31" s="34" t="n"/>
      <c r="F31" s="34" t="n"/>
      <c r="G31" s="33" t="n"/>
      <c r="H31" s="35" t="n"/>
      <c r="I31" s="34" t="n"/>
      <c r="J31" s="36">
        <f>IFERROR(IF(OR($E31="",NOT(ISNUMBER($E31)),$F31="",NOT(ISNUMBER($F31))),"",$F31-$E31+1),"")</f>
        <v/>
      </c>
      <c r="K31" s="36">
        <f>IFERROR(IF(OR($F31="",NOT(ISNUMBER($F31)),$I31="",NOT(ISNUMBER($I31))),"",$I31-$F31),"")</f>
        <v/>
      </c>
      <c r="L31" s="37">
        <f>IFERROR(IF(OR($C31="",NOT(ISTEXT($C31))),"",IF(AND(ISNUMBER($H31),$H31=1,NOT(ISNUMBER($I31))),"Update Needed",IF(AND(ISNUMBER($H31),$H31=1),IF(AND(ISNUMBER($K31),ISNUMBER('Setup'!$B$7),$K31&gt;'Setup'!$B$7),"Complete Late","Complete"),IF(AND(ISNUMBER($I31),ISNUMBER($K31),ISNUMBER('Setup'!$B$7),$K31&gt;'Setup'!$B$7),"Late",IF(AND(ISNUMBER($H31),$H31&gt;0),"In Progress",IF(AND(NOT(ISNUMBER($I31)),ISNUMBER($F31),ISNUMBER('Setup'!$B$6),$F31&lt;'Setup'!$B$6),"Update Needed","Not Started")))))),"")</f>
        <v/>
      </c>
      <c r="M31" s="36">
        <f>IFERROR(IF(AND(ISTEXT($C31),$C31&lt;&gt;"",ISNUMBER($K31),ISNUMBER('Setup'!$B$7),$K31&gt;'Setup'!$B$7),COUNTIFS($K$7:$K31,"&gt;"&amp;'Setup'!$B$7,$C$7:$C31,"&lt;&gt;"),""),"")</f>
        <v/>
      </c>
      <c r="O31" s="23" t="n"/>
      <c r="P31" s="23" t="n"/>
      <c r="Q31" s="23" t="n"/>
      <c r="R31" s="23" t="n"/>
      <c r="S31" s="23" t="n"/>
      <c r="T31" s="23" t="n"/>
      <c r="U31" s="23" t="n"/>
      <c r="V31" s="23" t="n"/>
      <c r="W31" s="23" t="n"/>
      <c r="X31" s="23" t="n"/>
      <c r="Y31" s="23" t="n"/>
      <c r="Z31" s="23" t="n"/>
      <c r="AA31" s="23" t="n"/>
      <c r="AB31" s="23" t="n"/>
      <c r="AC31" s="23" t="n"/>
      <c r="AD31" s="23" t="n"/>
      <c r="AE31" s="23" t="n"/>
      <c r="AF31" s="23" t="n"/>
      <c r="AG31" s="23" t="n"/>
      <c r="AH31" s="23" t="n"/>
      <c r="AI31" s="23" t="n"/>
      <c r="AJ31" s="23" t="n"/>
      <c r="AK31" s="23" t="n"/>
      <c r="AL31" s="23" t="n"/>
      <c r="AM31" s="23" t="n"/>
      <c r="AN31" s="23" t="n"/>
    </row>
    <row r="32">
      <c r="A32" s="33" t="n"/>
      <c r="B32" s="33" t="n"/>
      <c r="C32" s="25" t="n"/>
      <c r="D32" s="25" t="n"/>
      <c r="E32" s="34" t="n"/>
      <c r="F32" s="34" t="n"/>
      <c r="G32" s="33" t="n"/>
      <c r="H32" s="35" t="n"/>
      <c r="I32" s="34" t="n"/>
      <c r="J32" s="36">
        <f>IFERROR(IF(OR($E32="",NOT(ISNUMBER($E32)),$F32="",NOT(ISNUMBER($F32))),"",$F32-$E32+1),"")</f>
        <v/>
      </c>
      <c r="K32" s="36">
        <f>IFERROR(IF(OR($F32="",NOT(ISNUMBER($F32)),$I32="",NOT(ISNUMBER($I32))),"",$I32-$F32),"")</f>
        <v/>
      </c>
      <c r="L32" s="37">
        <f>IFERROR(IF(OR($C32="",NOT(ISTEXT($C32))),"",IF(AND(ISNUMBER($H32),$H32=1,NOT(ISNUMBER($I32))),"Update Needed",IF(AND(ISNUMBER($H32),$H32=1),IF(AND(ISNUMBER($K32),ISNUMBER('Setup'!$B$7),$K32&gt;'Setup'!$B$7),"Complete Late","Complete"),IF(AND(ISNUMBER($I32),ISNUMBER($K32),ISNUMBER('Setup'!$B$7),$K32&gt;'Setup'!$B$7),"Late",IF(AND(ISNUMBER($H32),$H32&gt;0),"In Progress",IF(AND(NOT(ISNUMBER($I32)),ISNUMBER($F32),ISNUMBER('Setup'!$B$6),$F32&lt;'Setup'!$B$6),"Update Needed","Not Started")))))),"")</f>
        <v/>
      </c>
      <c r="M32" s="36">
        <f>IFERROR(IF(AND(ISTEXT($C32),$C32&lt;&gt;"",ISNUMBER($K32),ISNUMBER('Setup'!$B$7),$K32&gt;'Setup'!$B$7),COUNTIFS($K$7:$K32,"&gt;"&amp;'Setup'!$B$7,$C$7:$C32,"&lt;&gt;"),""),"")</f>
        <v/>
      </c>
      <c r="O32" s="23" t="n"/>
      <c r="P32" s="23" t="n"/>
      <c r="Q32" s="23" t="n"/>
      <c r="R32" s="23" t="n"/>
      <c r="S32" s="23" t="n"/>
      <c r="T32" s="23" t="n"/>
      <c r="U32" s="23" t="n"/>
      <c r="V32" s="23" t="n"/>
      <c r="W32" s="23" t="n"/>
      <c r="X32" s="23" t="n"/>
      <c r="Y32" s="23" t="n"/>
      <c r="Z32" s="23" t="n"/>
      <c r="AA32" s="23" t="n"/>
      <c r="AB32" s="23" t="n"/>
      <c r="AC32" s="23" t="n"/>
      <c r="AD32" s="23" t="n"/>
      <c r="AE32" s="23" t="n"/>
      <c r="AF32" s="23" t="n"/>
      <c r="AG32" s="23" t="n"/>
      <c r="AH32" s="23" t="n"/>
      <c r="AI32" s="23" t="n"/>
      <c r="AJ32" s="23" t="n"/>
      <c r="AK32" s="23" t="n"/>
      <c r="AL32" s="23" t="n"/>
      <c r="AM32" s="23" t="n"/>
      <c r="AN32" s="23" t="n"/>
    </row>
    <row r="33">
      <c r="A33" s="33" t="n"/>
      <c r="B33" s="33" t="n"/>
      <c r="C33" s="25" t="n"/>
      <c r="D33" s="25" t="n"/>
      <c r="E33" s="34" t="n"/>
      <c r="F33" s="34" t="n"/>
      <c r="G33" s="33" t="n"/>
      <c r="H33" s="35" t="n"/>
      <c r="I33" s="34" t="n"/>
      <c r="J33" s="36">
        <f>IFERROR(IF(OR($E33="",NOT(ISNUMBER($E33)),$F33="",NOT(ISNUMBER($F33))),"",$F33-$E33+1),"")</f>
        <v/>
      </c>
      <c r="K33" s="36">
        <f>IFERROR(IF(OR($F33="",NOT(ISNUMBER($F33)),$I33="",NOT(ISNUMBER($I33))),"",$I33-$F33),"")</f>
        <v/>
      </c>
      <c r="L33" s="37">
        <f>IFERROR(IF(OR($C33="",NOT(ISTEXT($C33))),"",IF(AND(ISNUMBER($H33),$H33=1,NOT(ISNUMBER($I33))),"Update Needed",IF(AND(ISNUMBER($H33),$H33=1),IF(AND(ISNUMBER($K33),ISNUMBER('Setup'!$B$7),$K33&gt;'Setup'!$B$7),"Complete Late","Complete"),IF(AND(ISNUMBER($I33),ISNUMBER($K33),ISNUMBER('Setup'!$B$7),$K33&gt;'Setup'!$B$7),"Late",IF(AND(ISNUMBER($H33),$H33&gt;0),"In Progress",IF(AND(NOT(ISNUMBER($I33)),ISNUMBER($F33),ISNUMBER('Setup'!$B$6),$F33&lt;'Setup'!$B$6),"Update Needed","Not Started")))))),"")</f>
        <v/>
      </c>
      <c r="M33" s="36">
        <f>IFERROR(IF(AND(ISTEXT($C33),$C33&lt;&gt;"",ISNUMBER($K33),ISNUMBER('Setup'!$B$7),$K33&gt;'Setup'!$B$7),COUNTIFS($K$7:$K33,"&gt;"&amp;'Setup'!$B$7,$C$7:$C33,"&lt;&gt;"),""),"")</f>
        <v/>
      </c>
      <c r="O33" s="23" t="n"/>
      <c r="P33" s="23" t="n"/>
      <c r="Q33" s="23" t="n"/>
      <c r="R33" s="23" t="n"/>
      <c r="S33" s="23" t="n"/>
      <c r="T33" s="23" t="n"/>
      <c r="U33" s="23" t="n"/>
      <c r="V33" s="23" t="n"/>
      <c r="W33" s="23" t="n"/>
      <c r="X33" s="23" t="n"/>
      <c r="Y33" s="23" t="n"/>
      <c r="Z33" s="23" t="n"/>
      <c r="AA33" s="23" t="n"/>
      <c r="AB33" s="23" t="n"/>
      <c r="AC33" s="23" t="n"/>
      <c r="AD33" s="23" t="n"/>
      <c r="AE33" s="23" t="n"/>
      <c r="AF33" s="23" t="n"/>
      <c r="AG33" s="23" t="n"/>
      <c r="AH33" s="23" t="n"/>
      <c r="AI33" s="23" t="n"/>
      <c r="AJ33" s="23" t="n"/>
      <c r="AK33" s="23" t="n"/>
      <c r="AL33" s="23" t="n"/>
      <c r="AM33" s="23" t="n"/>
      <c r="AN33" s="23" t="n"/>
    </row>
    <row r="34">
      <c r="A34" s="33" t="n"/>
      <c r="B34" s="33" t="n"/>
      <c r="C34" s="25" t="n"/>
      <c r="D34" s="25" t="n"/>
      <c r="E34" s="34" t="n"/>
      <c r="F34" s="34" t="n"/>
      <c r="G34" s="33" t="n"/>
      <c r="H34" s="35" t="n"/>
      <c r="I34" s="34" t="n"/>
      <c r="J34" s="36">
        <f>IFERROR(IF(OR($E34="",NOT(ISNUMBER($E34)),$F34="",NOT(ISNUMBER($F34))),"",$F34-$E34+1),"")</f>
        <v/>
      </c>
      <c r="K34" s="36">
        <f>IFERROR(IF(OR($F34="",NOT(ISNUMBER($F34)),$I34="",NOT(ISNUMBER($I34))),"",$I34-$F34),"")</f>
        <v/>
      </c>
      <c r="L34" s="37">
        <f>IFERROR(IF(OR($C34="",NOT(ISTEXT($C34))),"",IF(AND(ISNUMBER($H34),$H34=1,NOT(ISNUMBER($I34))),"Update Needed",IF(AND(ISNUMBER($H34),$H34=1),IF(AND(ISNUMBER($K34),ISNUMBER('Setup'!$B$7),$K34&gt;'Setup'!$B$7),"Complete Late","Complete"),IF(AND(ISNUMBER($I34),ISNUMBER($K34),ISNUMBER('Setup'!$B$7),$K34&gt;'Setup'!$B$7),"Late",IF(AND(ISNUMBER($H34),$H34&gt;0),"In Progress",IF(AND(NOT(ISNUMBER($I34)),ISNUMBER($F34),ISNUMBER('Setup'!$B$6),$F34&lt;'Setup'!$B$6),"Update Needed","Not Started")))))),"")</f>
        <v/>
      </c>
      <c r="M34" s="36">
        <f>IFERROR(IF(AND(ISTEXT($C34),$C34&lt;&gt;"",ISNUMBER($K34),ISNUMBER('Setup'!$B$7),$K34&gt;'Setup'!$B$7),COUNTIFS($K$7:$K34,"&gt;"&amp;'Setup'!$B$7,$C$7:$C34,"&lt;&gt;"),""),"")</f>
        <v/>
      </c>
      <c r="O34" s="23" t="n"/>
      <c r="P34" s="23" t="n"/>
      <c r="Q34" s="23" t="n"/>
      <c r="R34" s="23" t="n"/>
      <c r="S34" s="23" t="n"/>
      <c r="T34" s="23" t="n"/>
      <c r="U34" s="23" t="n"/>
      <c r="V34" s="23" t="n"/>
      <c r="W34" s="23" t="n"/>
      <c r="X34" s="23" t="n"/>
      <c r="Y34" s="23" t="n"/>
      <c r="Z34" s="23" t="n"/>
      <c r="AA34" s="23" t="n"/>
      <c r="AB34" s="23" t="n"/>
      <c r="AC34" s="23" t="n"/>
      <c r="AD34" s="23" t="n"/>
      <c r="AE34" s="23" t="n"/>
      <c r="AF34" s="23" t="n"/>
      <c r="AG34" s="23" t="n"/>
      <c r="AH34" s="23" t="n"/>
      <c r="AI34" s="23" t="n"/>
      <c r="AJ34" s="23" t="n"/>
      <c r="AK34" s="23" t="n"/>
      <c r="AL34" s="23" t="n"/>
      <c r="AM34" s="23" t="n"/>
      <c r="AN34" s="23" t="n"/>
    </row>
    <row r="35">
      <c r="A35" s="33" t="n"/>
      <c r="B35" s="33" t="n"/>
      <c r="C35" s="25" t="n"/>
      <c r="D35" s="25" t="n"/>
      <c r="E35" s="34" t="n"/>
      <c r="F35" s="34" t="n"/>
      <c r="G35" s="33" t="n"/>
      <c r="H35" s="35" t="n"/>
      <c r="I35" s="34" t="n"/>
      <c r="J35" s="36">
        <f>IFERROR(IF(OR($E35="",NOT(ISNUMBER($E35)),$F35="",NOT(ISNUMBER($F35))),"",$F35-$E35+1),"")</f>
        <v/>
      </c>
      <c r="K35" s="36">
        <f>IFERROR(IF(OR($F35="",NOT(ISNUMBER($F35)),$I35="",NOT(ISNUMBER($I35))),"",$I35-$F35),"")</f>
        <v/>
      </c>
      <c r="L35" s="37">
        <f>IFERROR(IF(OR($C35="",NOT(ISTEXT($C35))),"",IF(AND(ISNUMBER($H35),$H35=1,NOT(ISNUMBER($I35))),"Update Needed",IF(AND(ISNUMBER($H35),$H35=1),IF(AND(ISNUMBER($K35),ISNUMBER('Setup'!$B$7),$K35&gt;'Setup'!$B$7),"Complete Late","Complete"),IF(AND(ISNUMBER($I35),ISNUMBER($K35),ISNUMBER('Setup'!$B$7),$K35&gt;'Setup'!$B$7),"Late",IF(AND(ISNUMBER($H35),$H35&gt;0),"In Progress",IF(AND(NOT(ISNUMBER($I35)),ISNUMBER($F35),ISNUMBER('Setup'!$B$6),$F35&lt;'Setup'!$B$6),"Update Needed","Not Started")))))),"")</f>
        <v/>
      </c>
      <c r="M35" s="36">
        <f>IFERROR(IF(AND(ISTEXT($C35),$C35&lt;&gt;"",ISNUMBER($K35),ISNUMBER('Setup'!$B$7),$K35&gt;'Setup'!$B$7),COUNTIFS($K$7:$K35,"&gt;"&amp;'Setup'!$B$7,$C$7:$C35,"&lt;&gt;"),""),"")</f>
        <v/>
      </c>
      <c r="O35" s="23" t="n"/>
      <c r="P35" s="23" t="n"/>
      <c r="Q35" s="23" t="n"/>
      <c r="R35" s="23" t="n"/>
      <c r="S35" s="23" t="n"/>
      <c r="T35" s="23" t="n"/>
      <c r="U35" s="23" t="n"/>
      <c r="V35" s="23" t="n"/>
      <c r="W35" s="23" t="n"/>
      <c r="X35" s="23" t="n"/>
      <c r="Y35" s="23" t="n"/>
      <c r="Z35" s="23" t="n"/>
      <c r="AA35" s="23" t="n"/>
      <c r="AB35" s="23" t="n"/>
      <c r="AC35" s="23" t="n"/>
      <c r="AD35" s="23" t="n"/>
      <c r="AE35" s="23" t="n"/>
      <c r="AF35" s="23" t="n"/>
      <c r="AG35" s="23" t="n"/>
      <c r="AH35" s="23" t="n"/>
      <c r="AI35" s="23" t="n"/>
      <c r="AJ35" s="23" t="n"/>
      <c r="AK35" s="23" t="n"/>
      <c r="AL35" s="23" t="n"/>
      <c r="AM35" s="23" t="n"/>
      <c r="AN35" s="23" t="n"/>
    </row>
    <row r="36">
      <c r="A36" s="33" t="n"/>
      <c r="B36" s="33" t="n"/>
      <c r="C36" s="25" t="n"/>
      <c r="D36" s="25" t="n"/>
      <c r="E36" s="34" t="n"/>
      <c r="F36" s="34" t="n"/>
      <c r="G36" s="33" t="n"/>
      <c r="H36" s="35" t="n"/>
      <c r="I36" s="34" t="n"/>
      <c r="J36" s="36">
        <f>IFERROR(IF(OR($E36="",NOT(ISNUMBER($E36)),$F36="",NOT(ISNUMBER($F36))),"",$F36-$E36+1),"")</f>
        <v/>
      </c>
      <c r="K36" s="36">
        <f>IFERROR(IF(OR($F36="",NOT(ISNUMBER($F36)),$I36="",NOT(ISNUMBER($I36))),"",$I36-$F36),"")</f>
        <v/>
      </c>
      <c r="L36" s="37">
        <f>IFERROR(IF(OR($C36="",NOT(ISTEXT($C36))),"",IF(AND(ISNUMBER($H36),$H36=1,NOT(ISNUMBER($I36))),"Update Needed",IF(AND(ISNUMBER($H36),$H36=1),IF(AND(ISNUMBER($K36),ISNUMBER('Setup'!$B$7),$K36&gt;'Setup'!$B$7),"Complete Late","Complete"),IF(AND(ISNUMBER($I36),ISNUMBER($K36),ISNUMBER('Setup'!$B$7),$K36&gt;'Setup'!$B$7),"Late",IF(AND(ISNUMBER($H36),$H36&gt;0),"In Progress",IF(AND(NOT(ISNUMBER($I36)),ISNUMBER($F36),ISNUMBER('Setup'!$B$6),$F36&lt;'Setup'!$B$6),"Update Needed","Not Started")))))),"")</f>
        <v/>
      </c>
      <c r="M36" s="36">
        <f>IFERROR(IF(AND(ISTEXT($C36),$C36&lt;&gt;"",ISNUMBER($K36),ISNUMBER('Setup'!$B$7),$K36&gt;'Setup'!$B$7),COUNTIFS($K$7:$K36,"&gt;"&amp;'Setup'!$B$7,$C$7:$C36,"&lt;&gt;"),""),"")</f>
        <v/>
      </c>
      <c r="O36" s="23" t="n"/>
      <c r="P36" s="23" t="n"/>
      <c r="Q36" s="23" t="n"/>
      <c r="R36" s="23" t="n"/>
      <c r="S36" s="23" t="n"/>
      <c r="T36" s="23" t="n"/>
      <c r="U36" s="23" t="n"/>
      <c r="V36" s="23" t="n"/>
      <c r="W36" s="23" t="n"/>
      <c r="X36" s="23" t="n"/>
      <c r="Y36" s="23" t="n"/>
      <c r="Z36" s="23" t="n"/>
      <c r="AA36" s="23" t="n"/>
      <c r="AB36" s="23" t="n"/>
      <c r="AC36" s="23" t="n"/>
      <c r="AD36" s="23" t="n"/>
      <c r="AE36" s="23" t="n"/>
      <c r="AF36" s="23" t="n"/>
      <c r="AG36" s="23" t="n"/>
      <c r="AH36" s="23" t="n"/>
      <c r="AI36" s="23" t="n"/>
      <c r="AJ36" s="23" t="n"/>
      <c r="AK36" s="23" t="n"/>
      <c r="AL36" s="23" t="n"/>
      <c r="AM36" s="23" t="n"/>
      <c r="AN36" s="23" t="n"/>
    </row>
    <row r="37">
      <c r="A37" s="33" t="n"/>
      <c r="B37" s="33" t="n"/>
      <c r="C37" s="25" t="n"/>
      <c r="D37" s="25" t="n"/>
      <c r="E37" s="34" t="n"/>
      <c r="F37" s="34" t="n"/>
      <c r="G37" s="33" t="n"/>
      <c r="H37" s="35" t="n"/>
      <c r="I37" s="34" t="n"/>
      <c r="J37" s="36">
        <f>IFERROR(IF(OR($E37="",NOT(ISNUMBER($E37)),$F37="",NOT(ISNUMBER($F37))),"",$F37-$E37+1),"")</f>
        <v/>
      </c>
      <c r="K37" s="36">
        <f>IFERROR(IF(OR($F37="",NOT(ISNUMBER($F37)),$I37="",NOT(ISNUMBER($I37))),"",$I37-$F37),"")</f>
        <v/>
      </c>
      <c r="L37" s="37">
        <f>IFERROR(IF(OR($C37="",NOT(ISTEXT($C37))),"",IF(AND(ISNUMBER($H37),$H37=1,NOT(ISNUMBER($I37))),"Update Needed",IF(AND(ISNUMBER($H37),$H37=1),IF(AND(ISNUMBER($K37),ISNUMBER('Setup'!$B$7),$K37&gt;'Setup'!$B$7),"Complete Late","Complete"),IF(AND(ISNUMBER($I37),ISNUMBER($K37),ISNUMBER('Setup'!$B$7),$K37&gt;'Setup'!$B$7),"Late",IF(AND(ISNUMBER($H37),$H37&gt;0),"In Progress",IF(AND(NOT(ISNUMBER($I37)),ISNUMBER($F37),ISNUMBER('Setup'!$B$6),$F37&lt;'Setup'!$B$6),"Update Needed","Not Started")))))),"")</f>
        <v/>
      </c>
      <c r="M37" s="36">
        <f>IFERROR(IF(AND(ISTEXT($C37),$C37&lt;&gt;"",ISNUMBER($K37),ISNUMBER('Setup'!$B$7),$K37&gt;'Setup'!$B$7),COUNTIFS($K$7:$K37,"&gt;"&amp;'Setup'!$B$7,$C$7:$C37,"&lt;&gt;"),""),"")</f>
        <v/>
      </c>
      <c r="O37" s="23" t="n"/>
      <c r="P37" s="23" t="n"/>
      <c r="Q37" s="23" t="n"/>
      <c r="R37" s="23" t="n"/>
      <c r="S37" s="23" t="n"/>
      <c r="T37" s="23" t="n"/>
      <c r="U37" s="23" t="n"/>
      <c r="V37" s="23" t="n"/>
      <c r="W37" s="23" t="n"/>
      <c r="X37" s="23" t="n"/>
      <c r="Y37" s="23" t="n"/>
      <c r="Z37" s="23" t="n"/>
      <c r="AA37" s="23" t="n"/>
      <c r="AB37" s="23" t="n"/>
      <c r="AC37" s="23" t="n"/>
      <c r="AD37" s="23" t="n"/>
      <c r="AE37" s="23" t="n"/>
      <c r="AF37" s="23" t="n"/>
      <c r="AG37" s="23" t="n"/>
      <c r="AH37" s="23" t="n"/>
      <c r="AI37" s="23" t="n"/>
      <c r="AJ37" s="23" t="n"/>
      <c r="AK37" s="23" t="n"/>
      <c r="AL37" s="23" t="n"/>
      <c r="AM37" s="23" t="n"/>
      <c r="AN37" s="23" t="n"/>
    </row>
    <row r="38">
      <c r="A38" s="33" t="n"/>
      <c r="B38" s="33" t="n"/>
      <c r="C38" s="25" t="n"/>
      <c r="D38" s="25" t="n"/>
      <c r="E38" s="34" t="n"/>
      <c r="F38" s="34" t="n"/>
      <c r="G38" s="33" t="n"/>
      <c r="H38" s="35" t="n"/>
      <c r="I38" s="34" t="n"/>
      <c r="J38" s="36">
        <f>IFERROR(IF(OR($E38="",NOT(ISNUMBER($E38)),$F38="",NOT(ISNUMBER($F38))),"",$F38-$E38+1),"")</f>
        <v/>
      </c>
      <c r="K38" s="36">
        <f>IFERROR(IF(OR($F38="",NOT(ISNUMBER($F38)),$I38="",NOT(ISNUMBER($I38))),"",$I38-$F38),"")</f>
        <v/>
      </c>
      <c r="L38" s="37">
        <f>IFERROR(IF(OR($C38="",NOT(ISTEXT($C38))),"",IF(AND(ISNUMBER($H38),$H38=1,NOT(ISNUMBER($I38))),"Update Needed",IF(AND(ISNUMBER($H38),$H38=1),IF(AND(ISNUMBER($K38),ISNUMBER('Setup'!$B$7),$K38&gt;'Setup'!$B$7),"Complete Late","Complete"),IF(AND(ISNUMBER($I38),ISNUMBER($K38),ISNUMBER('Setup'!$B$7),$K38&gt;'Setup'!$B$7),"Late",IF(AND(ISNUMBER($H38),$H38&gt;0),"In Progress",IF(AND(NOT(ISNUMBER($I38)),ISNUMBER($F38),ISNUMBER('Setup'!$B$6),$F38&lt;'Setup'!$B$6),"Update Needed","Not Started")))))),"")</f>
        <v/>
      </c>
      <c r="M38" s="36">
        <f>IFERROR(IF(AND(ISTEXT($C38),$C38&lt;&gt;"",ISNUMBER($K38),ISNUMBER('Setup'!$B$7),$K38&gt;'Setup'!$B$7),COUNTIFS($K$7:$K38,"&gt;"&amp;'Setup'!$B$7,$C$7:$C38,"&lt;&gt;"),""),"")</f>
        <v/>
      </c>
      <c r="O38" s="23" t="n"/>
      <c r="P38" s="23" t="n"/>
      <c r="Q38" s="23" t="n"/>
      <c r="R38" s="23" t="n"/>
      <c r="S38" s="23" t="n"/>
      <c r="T38" s="23" t="n"/>
      <c r="U38" s="23" t="n"/>
      <c r="V38" s="23" t="n"/>
      <c r="W38" s="23" t="n"/>
      <c r="X38" s="23" t="n"/>
      <c r="Y38" s="23" t="n"/>
      <c r="Z38" s="23" t="n"/>
      <c r="AA38" s="23" t="n"/>
      <c r="AB38" s="23" t="n"/>
      <c r="AC38" s="23" t="n"/>
      <c r="AD38" s="23" t="n"/>
      <c r="AE38" s="23" t="n"/>
      <c r="AF38" s="23" t="n"/>
      <c r="AG38" s="23" t="n"/>
      <c r="AH38" s="23" t="n"/>
      <c r="AI38" s="23" t="n"/>
      <c r="AJ38" s="23" t="n"/>
      <c r="AK38" s="23" t="n"/>
      <c r="AL38" s="23" t="n"/>
      <c r="AM38" s="23" t="n"/>
      <c r="AN38" s="23" t="n"/>
    </row>
    <row r="39">
      <c r="A39" s="33" t="n"/>
      <c r="B39" s="33" t="n"/>
      <c r="C39" s="25" t="n"/>
      <c r="D39" s="25" t="n"/>
      <c r="E39" s="34" t="n"/>
      <c r="F39" s="34" t="n"/>
      <c r="G39" s="33" t="n"/>
      <c r="H39" s="35" t="n"/>
      <c r="I39" s="34" t="n"/>
      <c r="J39" s="36">
        <f>IFERROR(IF(OR($E39="",NOT(ISNUMBER($E39)),$F39="",NOT(ISNUMBER($F39))),"",$F39-$E39+1),"")</f>
        <v/>
      </c>
      <c r="K39" s="36">
        <f>IFERROR(IF(OR($F39="",NOT(ISNUMBER($F39)),$I39="",NOT(ISNUMBER($I39))),"",$I39-$F39),"")</f>
        <v/>
      </c>
      <c r="L39" s="37">
        <f>IFERROR(IF(OR($C39="",NOT(ISTEXT($C39))),"",IF(AND(ISNUMBER($H39),$H39=1,NOT(ISNUMBER($I39))),"Update Needed",IF(AND(ISNUMBER($H39),$H39=1),IF(AND(ISNUMBER($K39),ISNUMBER('Setup'!$B$7),$K39&gt;'Setup'!$B$7),"Complete Late","Complete"),IF(AND(ISNUMBER($I39),ISNUMBER($K39),ISNUMBER('Setup'!$B$7),$K39&gt;'Setup'!$B$7),"Late",IF(AND(ISNUMBER($H39),$H39&gt;0),"In Progress",IF(AND(NOT(ISNUMBER($I39)),ISNUMBER($F39),ISNUMBER('Setup'!$B$6),$F39&lt;'Setup'!$B$6),"Update Needed","Not Started")))))),"")</f>
        <v/>
      </c>
      <c r="M39" s="36">
        <f>IFERROR(IF(AND(ISTEXT($C39),$C39&lt;&gt;"",ISNUMBER($K39),ISNUMBER('Setup'!$B$7),$K39&gt;'Setup'!$B$7),COUNTIFS($K$7:$K39,"&gt;"&amp;'Setup'!$B$7,$C$7:$C39,"&lt;&gt;"),""),"")</f>
        <v/>
      </c>
      <c r="O39" s="23" t="n"/>
      <c r="P39" s="23" t="n"/>
      <c r="Q39" s="23" t="n"/>
      <c r="R39" s="23" t="n"/>
      <c r="S39" s="23" t="n"/>
      <c r="T39" s="23" t="n"/>
      <c r="U39" s="23" t="n"/>
      <c r="V39" s="23" t="n"/>
      <c r="W39" s="23" t="n"/>
      <c r="X39" s="23" t="n"/>
      <c r="Y39" s="23" t="n"/>
      <c r="Z39" s="23" t="n"/>
      <c r="AA39" s="23" t="n"/>
      <c r="AB39" s="23" t="n"/>
      <c r="AC39" s="23" t="n"/>
      <c r="AD39" s="23" t="n"/>
      <c r="AE39" s="23" t="n"/>
      <c r="AF39" s="23" t="n"/>
      <c r="AG39" s="23" t="n"/>
      <c r="AH39" s="23" t="n"/>
      <c r="AI39" s="23" t="n"/>
      <c r="AJ39" s="23" t="n"/>
      <c r="AK39" s="23" t="n"/>
      <c r="AL39" s="23" t="n"/>
      <c r="AM39" s="23" t="n"/>
      <c r="AN39" s="23" t="n"/>
    </row>
    <row r="40">
      <c r="A40" s="33" t="n"/>
      <c r="B40" s="33" t="n"/>
      <c r="C40" s="25" t="n"/>
      <c r="D40" s="25" t="n"/>
      <c r="E40" s="34" t="n"/>
      <c r="F40" s="34" t="n"/>
      <c r="G40" s="33" t="n"/>
      <c r="H40" s="35" t="n"/>
      <c r="I40" s="34" t="n"/>
      <c r="J40" s="36">
        <f>IFERROR(IF(OR($E40="",NOT(ISNUMBER($E40)),$F40="",NOT(ISNUMBER($F40))),"",$F40-$E40+1),"")</f>
        <v/>
      </c>
      <c r="K40" s="36">
        <f>IFERROR(IF(OR($F40="",NOT(ISNUMBER($F40)),$I40="",NOT(ISNUMBER($I40))),"",$I40-$F40),"")</f>
        <v/>
      </c>
      <c r="L40" s="37">
        <f>IFERROR(IF(OR($C40="",NOT(ISTEXT($C40))),"",IF(AND(ISNUMBER($H40),$H40=1,NOT(ISNUMBER($I40))),"Update Needed",IF(AND(ISNUMBER($H40),$H40=1),IF(AND(ISNUMBER($K40),ISNUMBER('Setup'!$B$7),$K40&gt;'Setup'!$B$7),"Complete Late","Complete"),IF(AND(ISNUMBER($I40),ISNUMBER($K40),ISNUMBER('Setup'!$B$7),$K40&gt;'Setup'!$B$7),"Late",IF(AND(ISNUMBER($H40),$H40&gt;0),"In Progress",IF(AND(NOT(ISNUMBER($I40)),ISNUMBER($F40),ISNUMBER('Setup'!$B$6),$F40&lt;'Setup'!$B$6),"Update Needed","Not Started")))))),"")</f>
        <v/>
      </c>
      <c r="M40" s="36">
        <f>IFERROR(IF(AND(ISTEXT($C40),$C40&lt;&gt;"",ISNUMBER($K40),ISNUMBER('Setup'!$B$7),$K40&gt;'Setup'!$B$7),COUNTIFS($K$7:$K40,"&gt;"&amp;'Setup'!$B$7,$C$7:$C40,"&lt;&gt;"),""),"")</f>
        <v/>
      </c>
      <c r="O40" s="23" t="n"/>
      <c r="P40" s="23" t="n"/>
      <c r="Q40" s="23" t="n"/>
      <c r="R40" s="23" t="n"/>
      <c r="S40" s="23" t="n"/>
      <c r="T40" s="23" t="n"/>
      <c r="U40" s="23" t="n"/>
      <c r="V40" s="23" t="n"/>
      <c r="W40" s="23" t="n"/>
      <c r="X40" s="23" t="n"/>
      <c r="Y40" s="23" t="n"/>
      <c r="Z40" s="23" t="n"/>
      <c r="AA40" s="23" t="n"/>
      <c r="AB40" s="23" t="n"/>
      <c r="AC40" s="23" t="n"/>
      <c r="AD40" s="23" t="n"/>
      <c r="AE40" s="23" t="n"/>
      <c r="AF40" s="23" t="n"/>
      <c r="AG40" s="23" t="n"/>
      <c r="AH40" s="23" t="n"/>
      <c r="AI40" s="23" t="n"/>
      <c r="AJ40" s="23" t="n"/>
      <c r="AK40" s="23" t="n"/>
      <c r="AL40" s="23" t="n"/>
      <c r="AM40" s="23" t="n"/>
      <c r="AN40" s="23" t="n"/>
    </row>
    <row r="41">
      <c r="A41" s="33" t="n"/>
      <c r="B41" s="33" t="n"/>
      <c r="C41" s="25" t="n"/>
      <c r="D41" s="25" t="n"/>
      <c r="E41" s="34" t="n"/>
      <c r="F41" s="34" t="n"/>
      <c r="G41" s="33" t="n"/>
      <c r="H41" s="35" t="n"/>
      <c r="I41" s="34" t="n"/>
      <c r="J41" s="36">
        <f>IFERROR(IF(OR($E41="",NOT(ISNUMBER($E41)),$F41="",NOT(ISNUMBER($F41))),"",$F41-$E41+1),"")</f>
        <v/>
      </c>
      <c r="K41" s="36">
        <f>IFERROR(IF(OR($F41="",NOT(ISNUMBER($F41)),$I41="",NOT(ISNUMBER($I41))),"",$I41-$F41),"")</f>
        <v/>
      </c>
      <c r="L41" s="37">
        <f>IFERROR(IF(OR($C41="",NOT(ISTEXT($C41))),"",IF(AND(ISNUMBER($H41),$H41=1,NOT(ISNUMBER($I41))),"Update Needed",IF(AND(ISNUMBER($H41),$H41=1),IF(AND(ISNUMBER($K41),ISNUMBER('Setup'!$B$7),$K41&gt;'Setup'!$B$7),"Complete Late","Complete"),IF(AND(ISNUMBER($I41),ISNUMBER($K41),ISNUMBER('Setup'!$B$7),$K41&gt;'Setup'!$B$7),"Late",IF(AND(ISNUMBER($H41),$H41&gt;0),"In Progress",IF(AND(NOT(ISNUMBER($I41)),ISNUMBER($F41),ISNUMBER('Setup'!$B$6),$F41&lt;'Setup'!$B$6),"Update Needed","Not Started")))))),"")</f>
        <v/>
      </c>
      <c r="M41" s="36">
        <f>IFERROR(IF(AND(ISTEXT($C41),$C41&lt;&gt;"",ISNUMBER($K41),ISNUMBER('Setup'!$B$7),$K41&gt;'Setup'!$B$7),COUNTIFS($K$7:$K41,"&gt;"&amp;'Setup'!$B$7,$C$7:$C41,"&lt;&gt;"),""),"")</f>
        <v/>
      </c>
      <c r="O41" s="23" t="n"/>
      <c r="P41" s="23" t="n"/>
      <c r="Q41" s="23" t="n"/>
      <c r="R41" s="23" t="n"/>
      <c r="S41" s="23" t="n"/>
      <c r="T41" s="23" t="n"/>
      <c r="U41" s="23" t="n"/>
      <c r="V41" s="23" t="n"/>
      <c r="W41" s="23" t="n"/>
      <c r="X41" s="23" t="n"/>
      <c r="Y41" s="23" t="n"/>
      <c r="Z41" s="23" t="n"/>
      <c r="AA41" s="23" t="n"/>
      <c r="AB41" s="23" t="n"/>
      <c r="AC41" s="23" t="n"/>
      <c r="AD41" s="23" t="n"/>
      <c r="AE41" s="23" t="n"/>
      <c r="AF41" s="23" t="n"/>
      <c r="AG41" s="23" t="n"/>
      <c r="AH41" s="23" t="n"/>
      <c r="AI41" s="23" t="n"/>
      <c r="AJ41" s="23" t="n"/>
      <c r="AK41" s="23" t="n"/>
      <c r="AL41" s="23" t="n"/>
      <c r="AM41" s="23" t="n"/>
      <c r="AN41" s="23" t="n"/>
    </row>
    <row r="42">
      <c r="A42" s="33" t="n"/>
      <c r="B42" s="33" t="n"/>
      <c r="C42" s="25" t="n"/>
      <c r="D42" s="25" t="n"/>
      <c r="E42" s="34" t="n"/>
      <c r="F42" s="34" t="n"/>
      <c r="G42" s="33" t="n"/>
      <c r="H42" s="35" t="n"/>
      <c r="I42" s="34" t="n"/>
      <c r="J42" s="36">
        <f>IFERROR(IF(OR($E42="",NOT(ISNUMBER($E42)),$F42="",NOT(ISNUMBER($F42))),"",$F42-$E42+1),"")</f>
        <v/>
      </c>
      <c r="K42" s="36">
        <f>IFERROR(IF(OR($F42="",NOT(ISNUMBER($F42)),$I42="",NOT(ISNUMBER($I42))),"",$I42-$F42),"")</f>
        <v/>
      </c>
      <c r="L42" s="37">
        <f>IFERROR(IF(OR($C42="",NOT(ISTEXT($C42))),"",IF(AND(ISNUMBER($H42),$H42=1,NOT(ISNUMBER($I42))),"Update Needed",IF(AND(ISNUMBER($H42),$H42=1),IF(AND(ISNUMBER($K42),ISNUMBER('Setup'!$B$7),$K42&gt;'Setup'!$B$7),"Complete Late","Complete"),IF(AND(ISNUMBER($I42),ISNUMBER($K42),ISNUMBER('Setup'!$B$7),$K42&gt;'Setup'!$B$7),"Late",IF(AND(ISNUMBER($H42),$H42&gt;0),"In Progress",IF(AND(NOT(ISNUMBER($I42)),ISNUMBER($F42),ISNUMBER('Setup'!$B$6),$F42&lt;'Setup'!$B$6),"Update Needed","Not Started")))))),"")</f>
        <v/>
      </c>
      <c r="M42" s="36">
        <f>IFERROR(IF(AND(ISTEXT($C42),$C42&lt;&gt;"",ISNUMBER($K42),ISNUMBER('Setup'!$B$7),$K42&gt;'Setup'!$B$7),COUNTIFS($K$7:$K42,"&gt;"&amp;'Setup'!$B$7,$C$7:$C42,"&lt;&gt;"),""),"")</f>
        <v/>
      </c>
      <c r="O42" s="23" t="n"/>
      <c r="P42" s="23" t="n"/>
      <c r="Q42" s="23" t="n"/>
      <c r="R42" s="23" t="n"/>
      <c r="S42" s="23" t="n"/>
      <c r="T42" s="23" t="n"/>
      <c r="U42" s="23" t="n"/>
      <c r="V42" s="23" t="n"/>
      <c r="W42" s="23" t="n"/>
      <c r="X42" s="23" t="n"/>
      <c r="Y42" s="23" t="n"/>
      <c r="Z42" s="23" t="n"/>
      <c r="AA42" s="23" t="n"/>
      <c r="AB42" s="23" t="n"/>
      <c r="AC42" s="23" t="n"/>
      <c r="AD42" s="23" t="n"/>
      <c r="AE42" s="23" t="n"/>
      <c r="AF42" s="23" t="n"/>
      <c r="AG42" s="23" t="n"/>
      <c r="AH42" s="23" t="n"/>
      <c r="AI42" s="23" t="n"/>
      <c r="AJ42" s="23" t="n"/>
      <c r="AK42" s="23" t="n"/>
      <c r="AL42" s="23" t="n"/>
      <c r="AM42" s="23" t="n"/>
      <c r="AN42" s="23" t="n"/>
    </row>
    <row r="43">
      <c r="A43" s="33" t="n"/>
      <c r="B43" s="33" t="n"/>
      <c r="C43" s="25" t="n"/>
      <c r="D43" s="25" t="n"/>
      <c r="E43" s="34" t="n"/>
      <c r="F43" s="34" t="n"/>
      <c r="G43" s="33" t="n"/>
      <c r="H43" s="35" t="n"/>
      <c r="I43" s="34" t="n"/>
      <c r="J43" s="36">
        <f>IFERROR(IF(OR($E43="",NOT(ISNUMBER($E43)),$F43="",NOT(ISNUMBER($F43))),"",$F43-$E43+1),"")</f>
        <v/>
      </c>
      <c r="K43" s="36">
        <f>IFERROR(IF(OR($F43="",NOT(ISNUMBER($F43)),$I43="",NOT(ISNUMBER($I43))),"",$I43-$F43),"")</f>
        <v/>
      </c>
      <c r="L43" s="37">
        <f>IFERROR(IF(OR($C43="",NOT(ISTEXT($C43))),"",IF(AND(ISNUMBER($H43),$H43=1,NOT(ISNUMBER($I43))),"Update Needed",IF(AND(ISNUMBER($H43),$H43=1),IF(AND(ISNUMBER($K43),ISNUMBER('Setup'!$B$7),$K43&gt;'Setup'!$B$7),"Complete Late","Complete"),IF(AND(ISNUMBER($I43),ISNUMBER($K43),ISNUMBER('Setup'!$B$7),$K43&gt;'Setup'!$B$7),"Late",IF(AND(ISNUMBER($H43),$H43&gt;0),"In Progress",IF(AND(NOT(ISNUMBER($I43)),ISNUMBER($F43),ISNUMBER('Setup'!$B$6),$F43&lt;'Setup'!$B$6),"Update Needed","Not Started")))))),"")</f>
        <v/>
      </c>
      <c r="M43" s="36">
        <f>IFERROR(IF(AND(ISTEXT($C43),$C43&lt;&gt;"",ISNUMBER($K43),ISNUMBER('Setup'!$B$7),$K43&gt;'Setup'!$B$7),COUNTIFS($K$7:$K43,"&gt;"&amp;'Setup'!$B$7,$C$7:$C43,"&lt;&gt;"),""),"")</f>
        <v/>
      </c>
      <c r="O43" s="23" t="n"/>
      <c r="P43" s="23" t="n"/>
      <c r="Q43" s="23" t="n"/>
      <c r="R43" s="23" t="n"/>
      <c r="S43" s="23" t="n"/>
      <c r="T43" s="23" t="n"/>
      <c r="U43" s="23" t="n"/>
      <c r="V43" s="23" t="n"/>
      <c r="W43" s="23" t="n"/>
      <c r="X43" s="23" t="n"/>
      <c r="Y43" s="23" t="n"/>
      <c r="Z43" s="23" t="n"/>
      <c r="AA43" s="23" t="n"/>
      <c r="AB43" s="23" t="n"/>
      <c r="AC43" s="23" t="n"/>
      <c r="AD43" s="23" t="n"/>
      <c r="AE43" s="23" t="n"/>
      <c r="AF43" s="23" t="n"/>
      <c r="AG43" s="23" t="n"/>
      <c r="AH43" s="23" t="n"/>
      <c r="AI43" s="23" t="n"/>
      <c r="AJ43" s="23" t="n"/>
      <c r="AK43" s="23" t="n"/>
      <c r="AL43" s="23" t="n"/>
      <c r="AM43" s="23" t="n"/>
      <c r="AN43" s="23" t="n"/>
    </row>
    <row r="44">
      <c r="A44" s="33" t="n"/>
      <c r="B44" s="33" t="n"/>
      <c r="C44" s="25" t="n"/>
      <c r="D44" s="25" t="n"/>
      <c r="E44" s="34" t="n"/>
      <c r="F44" s="34" t="n"/>
      <c r="G44" s="33" t="n"/>
      <c r="H44" s="35" t="n"/>
      <c r="I44" s="34" t="n"/>
      <c r="J44" s="36">
        <f>IFERROR(IF(OR($E44="",NOT(ISNUMBER($E44)),$F44="",NOT(ISNUMBER($F44))),"",$F44-$E44+1),"")</f>
        <v/>
      </c>
      <c r="K44" s="36">
        <f>IFERROR(IF(OR($F44="",NOT(ISNUMBER($F44)),$I44="",NOT(ISNUMBER($I44))),"",$I44-$F44),"")</f>
        <v/>
      </c>
      <c r="L44" s="37">
        <f>IFERROR(IF(OR($C44="",NOT(ISTEXT($C44))),"",IF(AND(ISNUMBER($H44),$H44=1,NOT(ISNUMBER($I44))),"Update Needed",IF(AND(ISNUMBER($H44),$H44=1),IF(AND(ISNUMBER($K44),ISNUMBER('Setup'!$B$7),$K44&gt;'Setup'!$B$7),"Complete Late","Complete"),IF(AND(ISNUMBER($I44),ISNUMBER($K44),ISNUMBER('Setup'!$B$7),$K44&gt;'Setup'!$B$7),"Late",IF(AND(ISNUMBER($H44),$H44&gt;0),"In Progress",IF(AND(NOT(ISNUMBER($I44)),ISNUMBER($F44),ISNUMBER('Setup'!$B$6),$F44&lt;'Setup'!$B$6),"Update Needed","Not Started")))))),"")</f>
        <v/>
      </c>
      <c r="M44" s="36">
        <f>IFERROR(IF(AND(ISTEXT($C44),$C44&lt;&gt;"",ISNUMBER($K44),ISNUMBER('Setup'!$B$7),$K44&gt;'Setup'!$B$7),COUNTIFS($K$7:$K44,"&gt;"&amp;'Setup'!$B$7,$C$7:$C44,"&lt;&gt;"),""),"")</f>
        <v/>
      </c>
      <c r="O44" s="23" t="n"/>
      <c r="P44" s="23" t="n"/>
      <c r="Q44" s="23" t="n"/>
      <c r="R44" s="23" t="n"/>
      <c r="S44" s="23" t="n"/>
      <c r="T44" s="23" t="n"/>
      <c r="U44" s="23" t="n"/>
      <c r="V44" s="23" t="n"/>
      <c r="W44" s="23" t="n"/>
      <c r="X44" s="23" t="n"/>
      <c r="Y44" s="23" t="n"/>
      <c r="Z44" s="23" t="n"/>
      <c r="AA44" s="23" t="n"/>
      <c r="AB44" s="23" t="n"/>
      <c r="AC44" s="23" t="n"/>
      <c r="AD44" s="23" t="n"/>
      <c r="AE44" s="23" t="n"/>
      <c r="AF44" s="23" t="n"/>
      <c r="AG44" s="23" t="n"/>
      <c r="AH44" s="23" t="n"/>
      <c r="AI44" s="23" t="n"/>
      <c r="AJ44" s="23" t="n"/>
      <c r="AK44" s="23" t="n"/>
      <c r="AL44" s="23" t="n"/>
      <c r="AM44" s="23" t="n"/>
      <c r="AN44" s="23" t="n"/>
    </row>
    <row r="45">
      <c r="A45" s="33" t="n"/>
      <c r="B45" s="33" t="n"/>
      <c r="C45" s="25" t="n"/>
      <c r="D45" s="25" t="n"/>
      <c r="E45" s="34" t="n"/>
      <c r="F45" s="34" t="n"/>
      <c r="G45" s="33" t="n"/>
      <c r="H45" s="35" t="n"/>
      <c r="I45" s="34" t="n"/>
      <c r="J45" s="36">
        <f>IFERROR(IF(OR($E45="",NOT(ISNUMBER($E45)),$F45="",NOT(ISNUMBER($F45))),"",$F45-$E45+1),"")</f>
        <v/>
      </c>
      <c r="K45" s="36">
        <f>IFERROR(IF(OR($F45="",NOT(ISNUMBER($F45)),$I45="",NOT(ISNUMBER($I45))),"",$I45-$F45),"")</f>
        <v/>
      </c>
      <c r="L45" s="37">
        <f>IFERROR(IF(OR($C45="",NOT(ISTEXT($C45))),"",IF(AND(ISNUMBER($H45),$H45=1,NOT(ISNUMBER($I45))),"Update Needed",IF(AND(ISNUMBER($H45),$H45=1),IF(AND(ISNUMBER($K45),ISNUMBER('Setup'!$B$7),$K45&gt;'Setup'!$B$7),"Complete Late","Complete"),IF(AND(ISNUMBER($I45),ISNUMBER($K45),ISNUMBER('Setup'!$B$7),$K45&gt;'Setup'!$B$7),"Late",IF(AND(ISNUMBER($H45),$H45&gt;0),"In Progress",IF(AND(NOT(ISNUMBER($I45)),ISNUMBER($F45),ISNUMBER('Setup'!$B$6),$F45&lt;'Setup'!$B$6),"Update Needed","Not Started")))))),"")</f>
        <v/>
      </c>
      <c r="M45" s="36">
        <f>IFERROR(IF(AND(ISTEXT($C45),$C45&lt;&gt;"",ISNUMBER($K45),ISNUMBER('Setup'!$B$7),$K45&gt;'Setup'!$B$7),COUNTIFS($K$7:$K45,"&gt;"&amp;'Setup'!$B$7,$C$7:$C45,"&lt;&gt;"),""),"")</f>
        <v/>
      </c>
      <c r="O45" s="23" t="n"/>
      <c r="P45" s="23" t="n"/>
      <c r="Q45" s="23" t="n"/>
      <c r="R45" s="23" t="n"/>
      <c r="S45" s="23" t="n"/>
      <c r="T45" s="23" t="n"/>
      <c r="U45" s="23" t="n"/>
      <c r="V45" s="23" t="n"/>
      <c r="W45" s="23" t="n"/>
      <c r="X45" s="23" t="n"/>
      <c r="Y45" s="23" t="n"/>
      <c r="Z45" s="23" t="n"/>
      <c r="AA45" s="23" t="n"/>
      <c r="AB45" s="23" t="n"/>
      <c r="AC45" s="23" t="n"/>
      <c r="AD45" s="23" t="n"/>
      <c r="AE45" s="23" t="n"/>
      <c r="AF45" s="23" t="n"/>
      <c r="AG45" s="23" t="n"/>
      <c r="AH45" s="23" t="n"/>
      <c r="AI45" s="23" t="n"/>
      <c r="AJ45" s="23" t="n"/>
      <c r="AK45" s="23" t="n"/>
      <c r="AL45" s="23" t="n"/>
      <c r="AM45" s="23" t="n"/>
      <c r="AN45" s="23" t="n"/>
    </row>
    <row r="46">
      <c r="A46" s="33" t="n"/>
      <c r="B46" s="33" t="n"/>
      <c r="C46" s="25" t="n"/>
      <c r="D46" s="25" t="n"/>
      <c r="E46" s="34" t="n"/>
      <c r="F46" s="34" t="n"/>
      <c r="G46" s="33" t="n"/>
      <c r="H46" s="35" t="n"/>
      <c r="I46" s="34" t="n"/>
      <c r="J46" s="36">
        <f>IFERROR(IF(OR($E46="",NOT(ISNUMBER($E46)),$F46="",NOT(ISNUMBER($F46))),"",$F46-$E46+1),"")</f>
        <v/>
      </c>
      <c r="K46" s="36">
        <f>IFERROR(IF(OR($F46="",NOT(ISNUMBER($F46)),$I46="",NOT(ISNUMBER($I46))),"",$I46-$F46),"")</f>
        <v/>
      </c>
      <c r="L46" s="37">
        <f>IFERROR(IF(OR($C46="",NOT(ISTEXT($C46))),"",IF(AND(ISNUMBER($H46),$H46=1,NOT(ISNUMBER($I46))),"Update Needed",IF(AND(ISNUMBER($H46),$H46=1),IF(AND(ISNUMBER($K46),ISNUMBER('Setup'!$B$7),$K46&gt;'Setup'!$B$7),"Complete Late","Complete"),IF(AND(ISNUMBER($I46),ISNUMBER($K46),ISNUMBER('Setup'!$B$7),$K46&gt;'Setup'!$B$7),"Late",IF(AND(ISNUMBER($H46),$H46&gt;0),"In Progress",IF(AND(NOT(ISNUMBER($I46)),ISNUMBER($F46),ISNUMBER('Setup'!$B$6),$F46&lt;'Setup'!$B$6),"Update Needed","Not Started")))))),"")</f>
        <v/>
      </c>
      <c r="M46" s="36">
        <f>IFERROR(IF(AND(ISTEXT($C46),$C46&lt;&gt;"",ISNUMBER($K46),ISNUMBER('Setup'!$B$7),$K46&gt;'Setup'!$B$7),COUNTIFS($K$7:$K46,"&gt;"&amp;'Setup'!$B$7,$C$7:$C46,"&lt;&gt;"),""),"")</f>
        <v/>
      </c>
      <c r="O46" s="23" t="n"/>
      <c r="P46" s="23" t="n"/>
      <c r="Q46" s="23" t="n"/>
      <c r="R46" s="23" t="n"/>
      <c r="S46" s="23" t="n"/>
      <c r="T46" s="23" t="n"/>
      <c r="U46" s="23" t="n"/>
      <c r="V46" s="23" t="n"/>
      <c r="W46" s="23" t="n"/>
      <c r="X46" s="23" t="n"/>
      <c r="Y46" s="23" t="n"/>
      <c r="Z46" s="23" t="n"/>
      <c r="AA46" s="23" t="n"/>
      <c r="AB46" s="23" t="n"/>
      <c r="AC46" s="23" t="n"/>
      <c r="AD46" s="23" t="n"/>
      <c r="AE46" s="23" t="n"/>
      <c r="AF46" s="23" t="n"/>
      <c r="AG46" s="23" t="n"/>
      <c r="AH46" s="23" t="n"/>
      <c r="AI46" s="23" t="n"/>
      <c r="AJ46" s="23" t="n"/>
      <c r="AK46" s="23" t="n"/>
      <c r="AL46" s="23" t="n"/>
      <c r="AM46" s="23" t="n"/>
      <c r="AN46" s="23" t="n"/>
    </row>
    <row r="47">
      <c r="A47" s="33" t="n"/>
      <c r="B47" s="33" t="n"/>
      <c r="C47" s="25" t="n"/>
      <c r="D47" s="25" t="n"/>
      <c r="E47" s="34" t="n"/>
      <c r="F47" s="34" t="n"/>
      <c r="G47" s="33" t="n"/>
      <c r="H47" s="35" t="n"/>
      <c r="I47" s="34" t="n"/>
      <c r="J47" s="36">
        <f>IFERROR(IF(OR($E47="",NOT(ISNUMBER($E47)),$F47="",NOT(ISNUMBER($F47))),"",$F47-$E47+1),"")</f>
        <v/>
      </c>
      <c r="K47" s="36">
        <f>IFERROR(IF(OR($F47="",NOT(ISNUMBER($F47)),$I47="",NOT(ISNUMBER($I47))),"",$I47-$F47),"")</f>
        <v/>
      </c>
      <c r="L47" s="37">
        <f>IFERROR(IF(OR($C47="",NOT(ISTEXT($C47))),"",IF(AND(ISNUMBER($H47),$H47=1,NOT(ISNUMBER($I47))),"Update Needed",IF(AND(ISNUMBER($H47),$H47=1),IF(AND(ISNUMBER($K47),ISNUMBER('Setup'!$B$7),$K47&gt;'Setup'!$B$7),"Complete Late","Complete"),IF(AND(ISNUMBER($I47),ISNUMBER($K47),ISNUMBER('Setup'!$B$7),$K47&gt;'Setup'!$B$7),"Late",IF(AND(ISNUMBER($H47),$H47&gt;0),"In Progress",IF(AND(NOT(ISNUMBER($I47)),ISNUMBER($F47),ISNUMBER('Setup'!$B$6),$F47&lt;'Setup'!$B$6),"Update Needed","Not Started")))))),"")</f>
        <v/>
      </c>
      <c r="M47" s="36">
        <f>IFERROR(IF(AND(ISTEXT($C47),$C47&lt;&gt;"",ISNUMBER($K47),ISNUMBER('Setup'!$B$7),$K47&gt;'Setup'!$B$7),COUNTIFS($K$7:$K47,"&gt;"&amp;'Setup'!$B$7,$C$7:$C47,"&lt;&gt;"),""),"")</f>
        <v/>
      </c>
      <c r="O47" s="23" t="n"/>
      <c r="P47" s="23" t="n"/>
      <c r="Q47" s="23" t="n"/>
      <c r="R47" s="23" t="n"/>
      <c r="S47" s="23" t="n"/>
      <c r="T47" s="23" t="n"/>
      <c r="U47" s="23" t="n"/>
      <c r="V47" s="23" t="n"/>
      <c r="W47" s="23" t="n"/>
      <c r="X47" s="23" t="n"/>
      <c r="Y47" s="23" t="n"/>
      <c r="Z47" s="23" t="n"/>
      <c r="AA47" s="23" t="n"/>
      <c r="AB47" s="23" t="n"/>
      <c r="AC47" s="23" t="n"/>
      <c r="AD47" s="23" t="n"/>
      <c r="AE47" s="23" t="n"/>
      <c r="AF47" s="23" t="n"/>
      <c r="AG47" s="23" t="n"/>
      <c r="AH47" s="23" t="n"/>
      <c r="AI47" s="23" t="n"/>
      <c r="AJ47" s="23" t="n"/>
      <c r="AK47" s="23" t="n"/>
      <c r="AL47" s="23" t="n"/>
      <c r="AM47" s="23" t="n"/>
      <c r="AN47" s="23" t="n"/>
    </row>
    <row r="48">
      <c r="A48" s="33" t="n"/>
      <c r="B48" s="33" t="n"/>
      <c r="C48" s="25" t="n"/>
      <c r="D48" s="25" t="n"/>
      <c r="E48" s="34" t="n"/>
      <c r="F48" s="34" t="n"/>
      <c r="G48" s="33" t="n"/>
      <c r="H48" s="35" t="n"/>
      <c r="I48" s="34" t="n"/>
      <c r="J48" s="36">
        <f>IFERROR(IF(OR($E48="",NOT(ISNUMBER($E48)),$F48="",NOT(ISNUMBER($F48))),"",$F48-$E48+1),"")</f>
        <v/>
      </c>
      <c r="K48" s="36">
        <f>IFERROR(IF(OR($F48="",NOT(ISNUMBER($F48)),$I48="",NOT(ISNUMBER($I48))),"",$I48-$F48),"")</f>
        <v/>
      </c>
      <c r="L48" s="37">
        <f>IFERROR(IF(OR($C48="",NOT(ISTEXT($C48))),"",IF(AND(ISNUMBER($H48),$H48=1,NOT(ISNUMBER($I48))),"Update Needed",IF(AND(ISNUMBER($H48),$H48=1),IF(AND(ISNUMBER($K48),ISNUMBER('Setup'!$B$7),$K48&gt;'Setup'!$B$7),"Complete Late","Complete"),IF(AND(ISNUMBER($I48),ISNUMBER($K48),ISNUMBER('Setup'!$B$7),$K48&gt;'Setup'!$B$7),"Late",IF(AND(ISNUMBER($H48),$H48&gt;0),"In Progress",IF(AND(NOT(ISNUMBER($I48)),ISNUMBER($F48),ISNUMBER('Setup'!$B$6),$F48&lt;'Setup'!$B$6),"Update Needed","Not Started")))))),"")</f>
        <v/>
      </c>
      <c r="M48" s="36">
        <f>IFERROR(IF(AND(ISTEXT($C48),$C48&lt;&gt;"",ISNUMBER($K48),ISNUMBER('Setup'!$B$7),$K48&gt;'Setup'!$B$7),COUNTIFS($K$7:$K48,"&gt;"&amp;'Setup'!$B$7,$C$7:$C48,"&lt;&gt;"),""),"")</f>
        <v/>
      </c>
      <c r="O48" s="23" t="n"/>
      <c r="P48" s="23" t="n"/>
      <c r="Q48" s="23" t="n"/>
      <c r="R48" s="23" t="n"/>
      <c r="S48" s="23" t="n"/>
      <c r="T48" s="23" t="n"/>
      <c r="U48" s="23" t="n"/>
      <c r="V48" s="23" t="n"/>
      <c r="W48" s="23" t="n"/>
      <c r="X48" s="23" t="n"/>
      <c r="Y48" s="23" t="n"/>
      <c r="Z48" s="23" t="n"/>
      <c r="AA48" s="23" t="n"/>
      <c r="AB48" s="23" t="n"/>
      <c r="AC48" s="23" t="n"/>
      <c r="AD48" s="23" t="n"/>
      <c r="AE48" s="23" t="n"/>
      <c r="AF48" s="23" t="n"/>
      <c r="AG48" s="23" t="n"/>
      <c r="AH48" s="23" t="n"/>
      <c r="AI48" s="23" t="n"/>
      <c r="AJ48" s="23" t="n"/>
      <c r="AK48" s="23" t="n"/>
      <c r="AL48" s="23" t="n"/>
      <c r="AM48" s="23" t="n"/>
      <c r="AN48" s="23" t="n"/>
    </row>
    <row r="49">
      <c r="A49" s="33" t="n"/>
      <c r="B49" s="33" t="n"/>
      <c r="C49" s="25" t="n"/>
      <c r="D49" s="25" t="n"/>
      <c r="E49" s="34" t="n"/>
      <c r="F49" s="34" t="n"/>
      <c r="G49" s="33" t="n"/>
      <c r="H49" s="35" t="n"/>
      <c r="I49" s="34" t="n"/>
      <c r="J49" s="36">
        <f>IFERROR(IF(OR($E49="",NOT(ISNUMBER($E49)),$F49="",NOT(ISNUMBER($F49))),"",$F49-$E49+1),"")</f>
        <v/>
      </c>
      <c r="K49" s="36">
        <f>IFERROR(IF(OR($F49="",NOT(ISNUMBER($F49)),$I49="",NOT(ISNUMBER($I49))),"",$I49-$F49),"")</f>
        <v/>
      </c>
      <c r="L49" s="37">
        <f>IFERROR(IF(OR($C49="",NOT(ISTEXT($C49))),"",IF(AND(ISNUMBER($H49),$H49=1,NOT(ISNUMBER($I49))),"Update Needed",IF(AND(ISNUMBER($H49),$H49=1),IF(AND(ISNUMBER($K49),ISNUMBER('Setup'!$B$7),$K49&gt;'Setup'!$B$7),"Complete Late","Complete"),IF(AND(ISNUMBER($I49),ISNUMBER($K49),ISNUMBER('Setup'!$B$7),$K49&gt;'Setup'!$B$7),"Late",IF(AND(ISNUMBER($H49),$H49&gt;0),"In Progress",IF(AND(NOT(ISNUMBER($I49)),ISNUMBER($F49),ISNUMBER('Setup'!$B$6),$F49&lt;'Setup'!$B$6),"Update Needed","Not Started")))))),"")</f>
        <v/>
      </c>
      <c r="M49" s="36">
        <f>IFERROR(IF(AND(ISTEXT($C49),$C49&lt;&gt;"",ISNUMBER($K49),ISNUMBER('Setup'!$B$7),$K49&gt;'Setup'!$B$7),COUNTIFS($K$7:$K49,"&gt;"&amp;'Setup'!$B$7,$C$7:$C49,"&lt;&gt;"),""),"")</f>
        <v/>
      </c>
      <c r="O49" s="23" t="n"/>
      <c r="P49" s="23" t="n"/>
      <c r="Q49" s="23" t="n"/>
      <c r="R49" s="23" t="n"/>
      <c r="S49" s="23" t="n"/>
      <c r="T49" s="23" t="n"/>
      <c r="U49" s="23" t="n"/>
      <c r="V49" s="23" t="n"/>
      <c r="W49" s="23" t="n"/>
      <c r="X49" s="23" t="n"/>
      <c r="Y49" s="23" t="n"/>
      <c r="Z49" s="23" t="n"/>
      <c r="AA49" s="23" t="n"/>
      <c r="AB49" s="23" t="n"/>
      <c r="AC49" s="23" t="n"/>
      <c r="AD49" s="23" t="n"/>
      <c r="AE49" s="23" t="n"/>
      <c r="AF49" s="23" t="n"/>
      <c r="AG49" s="23" t="n"/>
      <c r="AH49" s="23" t="n"/>
      <c r="AI49" s="23" t="n"/>
      <c r="AJ49" s="23" t="n"/>
      <c r="AK49" s="23" t="n"/>
      <c r="AL49" s="23" t="n"/>
      <c r="AM49" s="23" t="n"/>
      <c r="AN49" s="23" t="n"/>
    </row>
    <row r="50">
      <c r="A50" s="33" t="n"/>
      <c r="B50" s="33" t="n"/>
      <c r="C50" s="25" t="n"/>
      <c r="D50" s="25" t="n"/>
      <c r="E50" s="34" t="n"/>
      <c r="F50" s="34" t="n"/>
      <c r="G50" s="33" t="n"/>
      <c r="H50" s="35" t="n"/>
      <c r="I50" s="34" t="n"/>
      <c r="J50" s="36">
        <f>IFERROR(IF(OR($E50="",NOT(ISNUMBER($E50)),$F50="",NOT(ISNUMBER($F50))),"",$F50-$E50+1),"")</f>
        <v/>
      </c>
      <c r="K50" s="36">
        <f>IFERROR(IF(OR($F50="",NOT(ISNUMBER($F50)),$I50="",NOT(ISNUMBER($I50))),"",$I50-$F50),"")</f>
        <v/>
      </c>
      <c r="L50" s="37">
        <f>IFERROR(IF(OR($C50="",NOT(ISTEXT($C50))),"",IF(AND(ISNUMBER($H50),$H50=1,NOT(ISNUMBER($I50))),"Update Needed",IF(AND(ISNUMBER($H50),$H50=1),IF(AND(ISNUMBER($K50),ISNUMBER('Setup'!$B$7),$K50&gt;'Setup'!$B$7),"Complete Late","Complete"),IF(AND(ISNUMBER($I50),ISNUMBER($K50),ISNUMBER('Setup'!$B$7),$K50&gt;'Setup'!$B$7),"Late",IF(AND(ISNUMBER($H50),$H50&gt;0),"In Progress",IF(AND(NOT(ISNUMBER($I50)),ISNUMBER($F50),ISNUMBER('Setup'!$B$6),$F50&lt;'Setup'!$B$6),"Update Needed","Not Started")))))),"")</f>
        <v/>
      </c>
      <c r="M50" s="36">
        <f>IFERROR(IF(AND(ISTEXT($C50),$C50&lt;&gt;"",ISNUMBER($K50),ISNUMBER('Setup'!$B$7),$K50&gt;'Setup'!$B$7),COUNTIFS($K$7:$K50,"&gt;"&amp;'Setup'!$B$7,$C$7:$C50,"&lt;&gt;"),""),"")</f>
        <v/>
      </c>
      <c r="O50" s="23" t="n"/>
      <c r="P50" s="23" t="n"/>
      <c r="Q50" s="23" t="n"/>
      <c r="R50" s="23" t="n"/>
      <c r="S50" s="23" t="n"/>
      <c r="T50" s="23" t="n"/>
      <c r="U50" s="23" t="n"/>
      <c r="V50" s="23" t="n"/>
      <c r="W50" s="23" t="n"/>
      <c r="X50" s="23" t="n"/>
      <c r="Y50" s="23" t="n"/>
      <c r="Z50" s="23" t="n"/>
      <c r="AA50" s="23" t="n"/>
      <c r="AB50" s="23" t="n"/>
      <c r="AC50" s="23" t="n"/>
      <c r="AD50" s="23" t="n"/>
      <c r="AE50" s="23" t="n"/>
      <c r="AF50" s="23" t="n"/>
      <c r="AG50" s="23" t="n"/>
      <c r="AH50" s="23" t="n"/>
      <c r="AI50" s="23" t="n"/>
      <c r="AJ50" s="23" t="n"/>
      <c r="AK50" s="23" t="n"/>
      <c r="AL50" s="23" t="n"/>
      <c r="AM50" s="23" t="n"/>
      <c r="AN50" s="23" t="n"/>
    </row>
    <row r="51">
      <c r="A51" s="33" t="n"/>
      <c r="B51" s="33" t="n"/>
      <c r="C51" s="25" t="n"/>
      <c r="D51" s="25" t="n"/>
      <c r="E51" s="34" t="n"/>
      <c r="F51" s="34" t="n"/>
      <c r="G51" s="33" t="n"/>
      <c r="H51" s="35" t="n"/>
      <c r="I51" s="34" t="n"/>
      <c r="J51" s="36">
        <f>IFERROR(IF(OR($E51="",NOT(ISNUMBER($E51)),$F51="",NOT(ISNUMBER($F51))),"",$F51-$E51+1),"")</f>
        <v/>
      </c>
      <c r="K51" s="36">
        <f>IFERROR(IF(OR($F51="",NOT(ISNUMBER($F51)),$I51="",NOT(ISNUMBER($I51))),"",$I51-$F51),"")</f>
        <v/>
      </c>
      <c r="L51" s="37">
        <f>IFERROR(IF(OR($C51="",NOT(ISTEXT($C51))),"",IF(AND(ISNUMBER($H51),$H51=1,NOT(ISNUMBER($I51))),"Update Needed",IF(AND(ISNUMBER($H51),$H51=1),IF(AND(ISNUMBER($K51),ISNUMBER('Setup'!$B$7),$K51&gt;'Setup'!$B$7),"Complete Late","Complete"),IF(AND(ISNUMBER($I51),ISNUMBER($K51),ISNUMBER('Setup'!$B$7),$K51&gt;'Setup'!$B$7),"Late",IF(AND(ISNUMBER($H51),$H51&gt;0),"In Progress",IF(AND(NOT(ISNUMBER($I51)),ISNUMBER($F51),ISNUMBER('Setup'!$B$6),$F51&lt;'Setup'!$B$6),"Update Needed","Not Started")))))),"")</f>
        <v/>
      </c>
      <c r="M51" s="36">
        <f>IFERROR(IF(AND(ISTEXT($C51),$C51&lt;&gt;"",ISNUMBER($K51),ISNUMBER('Setup'!$B$7),$K51&gt;'Setup'!$B$7),COUNTIFS($K$7:$K51,"&gt;"&amp;'Setup'!$B$7,$C$7:$C51,"&lt;&gt;"),""),"")</f>
        <v/>
      </c>
      <c r="O51" s="23" t="n"/>
      <c r="P51" s="23" t="n"/>
      <c r="Q51" s="23" t="n"/>
      <c r="R51" s="23" t="n"/>
      <c r="S51" s="23" t="n"/>
      <c r="T51" s="23" t="n"/>
      <c r="U51" s="23" t="n"/>
      <c r="V51" s="23" t="n"/>
      <c r="W51" s="23" t="n"/>
      <c r="X51" s="23" t="n"/>
      <c r="Y51" s="23" t="n"/>
      <c r="Z51" s="23" t="n"/>
      <c r="AA51" s="23" t="n"/>
      <c r="AB51" s="23" t="n"/>
      <c r="AC51" s="23" t="n"/>
      <c r="AD51" s="23" t="n"/>
      <c r="AE51" s="23" t="n"/>
      <c r="AF51" s="23" t="n"/>
      <c r="AG51" s="23" t="n"/>
      <c r="AH51" s="23" t="n"/>
      <c r="AI51" s="23" t="n"/>
      <c r="AJ51" s="23" t="n"/>
      <c r="AK51" s="23" t="n"/>
      <c r="AL51" s="23" t="n"/>
      <c r="AM51" s="23" t="n"/>
      <c r="AN51" s="23" t="n"/>
    </row>
    <row r="52">
      <c r="A52" s="33" t="n"/>
      <c r="B52" s="33" t="n"/>
      <c r="C52" s="25" t="n"/>
      <c r="D52" s="25" t="n"/>
      <c r="E52" s="34" t="n"/>
      <c r="F52" s="34" t="n"/>
      <c r="G52" s="33" t="n"/>
      <c r="H52" s="35" t="n"/>
      <c r="I52" s="34" t="n"/>
      <c r="J52" s="36">
        <f>IFERROR(IF(OR($E52="",NOT(ISNUMBER($E52)),$F52="",NOT(ISNUMBER($F52))),"",$F52-$E52+1),"")</f>
        <v/>
      </c>
      <c r="K52" s="36">
        <f>IFERROR(IF(OR($F52="",NOT(ISNUMBER($F52)),$I52="",NOT(ISNUMBER($I52))),"",$I52-$F52),"")</f>
        <v/>
      </c>
      <c r="L52" s="37">
        <f>IFERROR(IF(OR($C52="",NOT(ISTEXT($C52))),"",IF(AND(ISNUMBER($H52),$H52=1,NOT(ISNUMBER($I52))),"Update Needed",IF(AND(ISNUMBER($H52),$H52=1),IF(AND(ISNUMBER($K52),ISNUMBER('Setup'!$B$7),$K52&gt;'Setup'!$B$7),"Complete Late","Complete"),IF(AND(ISNUMBER($I52),ISNUMBER($K52),ISNUMBER('Setup'!$B$7),$K52&gt;'Setup'!$B$7),"Late",IF(AND(ISNUMBER($H52),$H52&gt;0),"In Progress",IF(AND(NOT(ISNUMBER($I52)),ISNUMBER($F52),ISNUMBER('Setup'!$B$6),$F52&lt;'Setup'!$B$6),"Update Needed","Not Started")))))),"")</f>
        <v/>
      </c>
      <c r="M52" s="36">
        <f>IFERROR(IF(AND(ISTEXT($C52),$C52&lt;&gt;"",ISNUMBER($K52),ISNUMBER('Setup'!$B$7),$K52&gt;'Setup'!$B$7),COUNTIFS($K$7:$K52,"&gt;"&amp;'Setup'!$B$7,$C$7:$C52,"&lt;&gt;"),""),"")</f>
        <v/>
      </c>
      <c r="O52" s="23" t="n"/>
      <c r="P52" s="23" t="n"/>
      <c r="Q52" s="23" t="n"/>
      <c r="R52" s="23" t="n"/>
      <c r="S52" s="23" t="n"/>
      <c r="T52" s="23" t="n"/>
      <c r="U52" s="23" t="n"/>
      <c r="V52" s="23" t="n"/>
      <c r="W52" s="23" t="n"/>
      <c r="X52" s="23" t="n"/>
      <c r="Y52" s="23" t="n"/>
      <c r="Z52" s="23" t="n"/>
      <c r="AA52" s="23" t="n"/>
      <c r="AB52" s="23" t="n"/>
      <c r="AC52" s="23" t="n"/>
      <c r="AD52" s="23" t="n"/>
      <c r="AE52" s="23" t="n"/>
      <c r="AF52" s="23" t="n"/>
      <c r="AG52" s="23" t="n"/>
      <c r="AH52" s="23" t="n"/>
      <c r="AI52" s="23" t="n"/>
      <c r="AJ52" s="23" t="n"/>
      <c r="AK52" s="23" t="n"/>
      <c r="AL52" s="23" t="n"/>
      <c r="AM52" s="23" t="n"/>
      <c r="AN52" s="23" t="n"/>
    </row>
    <row r="53">
      <c r="A53" s="33" t="n"/>
      <c r="B53" s="33" t="n"/>
      <c r="C53" s="25" t="n"/>
      <c r="D53" s="25" t="n"/>
      <c r="E53" s="34" t="n"/>
      <c r="F53" s="34" t="n"/>
      <c r="G53" s="33" t="n"/>
      <c r="H53" s="35" t="n"/>
      <c r="I53" s="34" t="n"/>
      <c r="J53" s="36">
        <f>IFERROR(IF(OR($E53="",NOT(ISNUMBER($E53)),$F53="",NOT(ISNUMBER($F53))),"",$F53-$E53+1),"")</f>
        <v/>
      </c>
      <c r="K53" s="36">
        <f>IFERROR(IF(OR($F53="",NOT(ISNUMBER($F53)),$I53="",NOT(ISNUMBER($I53))),"",$I53-$F53),"")</f>
        <v/>
      </c>
      <c r="L53" s="37">
        <f>IFERROR(IF(OR($C53="",NOT(ISTEXT($C53))),"",IF(AND(ISNUMBER($H53),$H53=1,NOT(ISNUMBER($I53))),"Update Needed",IF(AND(ISNUMBER($H53),$H53=1),IF(AND(ISNUMBER($K53),ISNUMBER('Setup'!$B$7),$K53&gt;'Setup'!$B$7),"Complete Late","Complete"),IF(AND(ISNUMBER($I53),ISNUMBER($K53),ISNUMBER('Setup'!$B$7),$K53&gt;'Setup'!$B$7),"Late",IF(AND(ISNUMBER($H53),$H53&gt;0),"In Progress",IF(AND(NOT(ISNUMBER($I53)),ISNUMBER($F53),ISNUMBER('Setup'!$B$6),$F53&lt;'Setup'!$B$6),"Update Needed","Not Started")))))),"")</f>
        <v/>
      </c>
      <c r="M53" s="36">
        <f>IFERROR(IF(AND(ISTEXT($C53),$C53&lt;&gt;"",ISNUMBER($K53),ISNUMBER('Setup'!$B$7),$K53&gt;'Setup'!$B$7),COUNTIFS($K$7:$K53,"&gt;"&amp;'Setup'!$B$7,$C$7:$C53,"&lt;&gt;"),""),"")</f>
        <v/>
      </c>
      <c r="O53" s="23" t="n"/>
      <c r="P53" s="23" t="n"/>
      <c r="Q53" s="23" t="n"/>
      <c r="R53" s="23" t="n"/>
      <c r="S53" s="23" t="n"/>
      <c r="T53" s="23" t="n"/>
      <c r="U53" s="23" t="n"/>
      <c r="V53" s="23" t="n"/>
      <c r="W53" s="23" t="n"/>
      <c r="X53" s="23" t="n"/>
      <c r="Y53" s="23" t="n"/>
      <c r="Z53" s="23" t="n"/>
      <c r="AA53" s="23" t="n"/>
      <c r="AB53" s="23" t="n"/>
      <c r="AC53" s="23" t="n"/>
      <c r="AD53" s="23" t="n"/>
      <c r="AE53" s="23" t="n"/>
      <c r="AF53" s="23" t="n"/>
      <c r="AG53" s="23" t="n"/>
      <c r="AH53" s="23" t="n"/>
      <c r="AI53" s="23" t="n"/>
      <c r="AJ53" s="23" t="n"/>
      <c r="AK53" s="23" t="n"/>
      <c r="AL53" s="23" t="n"/>
      <c r="AM53" s="23" t="n"/>
      <c r="AN53" s="23" t="n"/>
    </row>
    <row r="54">
      <c r="A54" s="33" t="n"/>
      <c r="B54" s="33" t="n"/>
      <c r="C54" s="25" t="n"/>
      <c r="D54" s="25" t="n"/>
      <c r="E54" s="34" t="n"/>
      <c r="F54" s="34" t="n"/>
      <c r="G54" s="33" t="n"/>
      <c r="H54" s="35" t="n"/>
      <c r="I54" s="34" t="n"/>
      <c r="J54" s="36">
        <f>IFERROR(IF(OR($E54="",NOT(ISNUMBER($E54)),$F54="",NOT(ISNUMBER($F54))),"",$F54-$E54+1),"")</f>
        <v/>
      </c>
      <c r="K54" s="36">
        <f>IFERROR(IF(OR($F54="",NOT(ISNUMBER($F54)),$I54="",NOT(ISNUMBER($I54))),"",$I54-$F54),"")</f>
        <v/>
      </c>
      <c r="L54" s="37">
        <f>IFERROR(IF(OR($C54="",NOT(ISTEXT($C54))),"",IF(AND(ISNUMBER($H54),$H54=1,NOT(ISNUMBER($I54))),"Update Needed",IF(AND(ISNUMBER($H54),$H54=1),IF(AND(ISNUMBER($K54),ISNUMBER('Setup'!$B$7),$K54&gt;'Setup'!$B$7),"Complete Late","Complete"),IF(AND(ISNUMBER($I54),ISNUMBER($K54),ISNUMBER('Setup'!$B$7),$K54&gt;'Setup'!$B$7),"Late",IF(AND(ISNUMBER($H54),$H54&gt;0),"In Progress",IF(AND(NOT(ISNUMBER($I54)),ISNUMBER($F54),ISNUMBER('Setup'!$B$6),$F54&lt;'Setup'!$B$6),"Update Needed","Not Started")))))),"")</f>
        <v/>
      </c>
      <c r="M54" s="36">
        <f>IFERROR(IF(AND(ISTEXT($C54),$C54&lt;&gt;"",ISNUMBER($K54),ISNUMBER('Setup'!$B$7),$K54&gt;'Setup'!$B$7),COUNTIFS($K$7:$K54,"&gt;"&amp;'Setup'!$B$7,$C$7:$C54,"&lt;&gt;"),""),"")</f>
        <v/>
      </c>
      <c r="O54" s="23" t="n"/>
      <c r="P54" s="23" t="n"/>
      <c r="Q54" s="23" t="n"/>
      <c r="R54" s="23" t="n"/>
      <c r="S54" s="23" t="n"/>
      <c r="T54" s="23" t="n"/>
      <c r="U54" s="23" t="n"/>
      <c r="V54" s="23" t="n"/>
      <c r="W54" s="23" t="n"/>
      <c r="X54" s="23" t="n"/>
      <c r="Y54" s="23" t="n"/>
      <c r="Z54" s="23" t="n"/>
      <c r="AA54" s="23" t="n"/>
      <c r="AB54" s="23" t="n"/>
      <c r="AC54" s="23" t="n"/>
      <c r="AD54" s="23" t="n"/>
      <c r="AE54" s="23" t="n"/>
      <c r="AF54" s="23" t="n"/>
      <c r="AG54" s="23" t="n"/>
      <c r="AH54" s="23" t="n"/>
      <c r="AI54" s="23" t="n"/>
      <c r="AJ54" s="23" t="n"/>
      <c r="AK54" s="23" t="n"/>
      <c r="AL54" s="23" t="n"/>
      <c r="AM54" s="23" t="n"/>
      <c r="AN54" s="23" t="n"/>
    </row>
    <row r="55">
      <c r="A55" s="33" t="n"/>
      <c r="B55" s="33" t="n"/>
      <c r="C55" s="25" t="n"/>
      <c r="D55" s="25" t="n"/>
      <c r="E55" s="34" t="n"/>
      <c r="F55" s="34" t="n"/>
      <c r="G55" s="33" t="n"/>
      <c r="H55" s="35" t="n"/>
      <c r="I55" s="34" t="n"/>
      <c r="J55" s="36">
        <f>IFERROR(IF(OR($E55="",NOT(ISNUMBER($E55)),$F55="",NOT(ISNUMBER($F55))),"",$F55-$E55+1),"")</f>
        <v/>
      </c>
      <c r="K55" s="36">
        <f>IFERROR(IF(OR($F55="",NOT(ISNUMBER($F55)),$I55="",NOT(ISNUMBER($I55))),"",$I55-$F55),"")</f>
        <v/>
      </c>
      <c r="L55" s="37">
        <f>IFERROR(IF(OR($C55="",NOT(ISTEXT($C55))),"",IF(AND(ISNUMBER($H55),$H55=1,NOT(ISNUMBER($I55))),"Update Needed",IF(AND(ISNUMBER($H55),$H55=1),IF(AND(ISNUMBER($K55),ISNUMBER('Setup'!$B$7),$K55&gt;'Setup'!$B$7),"Complete Late","Complete"),IF(AND(ISNUMBER($I55),ISNUMBER($K55),ISNUMBER('Setup'!$B$7),$K55&gt;'Setup'!$B$7),"Late",IF(AND(ISNUMBER($H55),$H55&gt;0),"In Progress",IF(AND(NOT(ISNUMBER($I55)),ISNUMBER($F55),ISNUMBER('Setup'!$B$6),$F55&lt;'Setup'!$B$6),"Update Needed","Not Started")))))),"")</f>
        <v/>
      </c>
      <c r="M55" s="36">
        <f>IFERROR(IF(AND(ISTEXT($C55),$C55&lt;&gt;"",ISNUMBER($K55),ISNUMBER('Setup'!$B$7),$K55&gt;'Setup'!$B$7),COUNTIFS($K$7:$K55,"&gt;"&amp;'Setup'!$B$7,$C$7:$C55,"&lt;&gt;"),""),"")</f>
        <v/>
      </c>
      <c r="O55" s="23" t="n"/>
      <c r="P55" s="23" t="n"/>
      <c r="Q55" s="23" t="n"/>
      <c r="R55" s="23" t="n"/>
      <c r="S55" s="23" t="n"/>
      <c r="T55" s="23" t="n"/>
      <c r="U55" s="23" t="n"/>
      <c r="V55" s="23" t="n"/>
      <c r="W55" s="23" t="n"/>
      <c r="X55" s="23" t="n"/>
      <c r="Y55" s="23" t="n"/>
      <c r="Z55" s="23" t="n"/>
      <c r="AA55" s="23" t="n"/>
      <c r="AB55" s="23" t="n"/>
      <c r="AC55" s="23" t="n"/>
      <c r="AD55" s="23" t="n"/>
      <c r="AE55" s="23" t="n"/>
      <c r="AF55" s="23" t="n"/>
      <c r="AG55" s="23" t="n"/>
      <c r="AH55" s="23" t="n"/>
      <c r="AI55" s="23" t="n"/>
      <c r="AJ55" s="23" t="n"/>
      <c r="AK55" s="23" t="n"/>
      <c r="AL55" s="23" t="n"/>
      <c r="AM55" s="23" t="n"/>
      <c r="AN55" s="23" t="n"/>
    </row>
    <row r="56">
      <c r="A56" s="33" t="n"/>
      <c r="B56" s="33" t="n"/>
      <c r="C56" s="25" t="n"/>
      <c r="D56" s="25" t="n"/>
      <c r="E56" s="34" t="n"/>
      <c r="F56" s="34" t="n"/>
      <c r="G56" s="33" t="n"/>
      <c r="H56" s="35" t="n"/>
      <c r="I56" s="34" t="n"/>
      <c r="J56" s="36">
        <f>IFERROR(IF(OR($E56="",NOT(ISNUMBER($E56)),$F56="",NOT(ISNUMBER($F56))),"",$F56-$E56+1),"")</f>
        <v/>
      </c>
      <c r="K56" s="36">
        <f>IFERROR(IF(OR($F56="",NOT(ISNUMBER($F56)),$I56="",NOT(ISNUMBER($I56))),"",$I56-$F56),"")</f>
        <v/>
      </c>
      <c r="L56" s="37">
        <f>IFERROR(IF(OR($C56="",NOT(ISTEXT($C56))),"",IF(AND(ISNUMBER($H56),$H56=1,NOT(ISNUMBER($I56))),"Update Needed",IF(AND(ISNUMBER($H56),$H56=1),IF(AND(ISNUMBER($K56),ISNUMBER('Setup'!$B$7),$K56&gt;'Setup'!$B$7),"Complete Late","Complete"),IF(AND(ISNUMBER($I56),ISNUMBER($K56),ISNUMBER('Setup'!$B$7),$K56&gt;'Setup'!$B$7),"Late",IF(AND(ISNUMBER($H56),$H56&gt;0),"In Progress",IF(AND(NOT(ISNUMBER($I56)),ISNUMBER($F56),ISNUMBER('Setup'!$B$6),$F56&lt;'Setup'!$B$6),"Update Needed","Not Started")))))),"")</f>
        <v/>
      </c>
      <c r="M56" s="36">
        <f>IFERROR(IF(AND(ISTEXT($C56),$C56&lt;&gt;"",ISNUMBER($K56),ISNUMBER('Setup'!$B$7),$K56&gt;'Setup'!$B$7),COUNTIFS($K$7:$K56,"&gt;"&amp;'Setup'!$B$7,$C$7:$C56,"&lt;&gt;"),""),"")</f>
        <v/>
      </c>
      <c r="O56" s="23" t="n"/>
      <c r="P56" s="23" t="n"/>
      <c r="Q56" s="23" t="n"/>
      <c r="R56" s="23" t="n"/>
      <c r="S56" s="23" t="n"/>
      <c r="T56" s="23" t="n"/>
      <c r="U56" s="23" t="n"/>
      <c r="V56" s="23" t="n"/>
      <c r="W56" s="23" t="n"/>
      <c r="X56" s="23" t="n"/>
      <c r="Y56" s="23" t="n"/>
      <c r="Z56" s="23" t="n"/>
      <c r="AA56" s="23" t="n"/>
      <c r="AB56" s="23" t="n"/>
      <c r="AC56" s="23" t="n"/>
      <c r="AD56" s="23" t="n"/>
      <c r="AE56" s="23" t="n"/>
      <c r="AF56" s="23" t="n"/>
      <c r="AG56" s="23" t="n"/>
      <c r="AH56" s="23" t="n"/>
      <c r="AI56" s="23" t="n"/>
      <c r="AJ56" s="23" t="n"/>
      <c r="AK56" s="23" t="n"/>
      <c r="AL56" s="23" t="n"/>
      <c r="AM56" s="23" t="n"/>
      <c r="AN56" s="23" t="n"/>
    </row>
    <row r="57">
      <c r="A57" s="33" t="n"/>
      <c r="B57" s="33" t="n"/>
      <c r="C57" s="25" t="n"/>
      <c r="D57" s="25" t="n"/>
      <c r="E57" s="34" t="n"/>
      <c r="F57" s="34" t="n"/>
      <c r="G57" s="33" t="n"/>
      <c r="H57" s="35" t="n"/>
      <c r="I57" s="34" t="n"/>
      <c r="J57" s="36">
        <f>IFERROR(IF(OR($E57="",NOT(ISNUMBER($E57)),$F57="",NOT(ISNUMBER($F57))),"",$F57-$E57+1),"")</f>
        <v/>
      </c>
      <c r="K57" s="36">
        <f>IFERROR(IF(OR($F57="",NOT(ISNUMBER($F57)),$I57="",NOT(ISNUMBER($I57))),"",$I57-$F57),"")</f>
        <v/>
      </c>
      <c r="L57" s="37">
        <f>IFERROR(IF(OR($C57="",NOT(ISTEXT($C57))),"",IF(AND(ISNUMBER($H57),$H57=1,NOT(ISNUMBER($I57))),"Update Needed",IF(AND(ISNUMBER($H57),$H57=1),IF(AND(ISNUMBER($K57),ISNUMBER('Setup'!$B$7),$K57&gt;'Setup'!$B$7),"Complete Late","Complete"),IF(AND(ISNUMBER($I57),ISNUMBER($K57),ISNUMBER('Setup'!$B$7),$K57&gt;'Setup'!$B$7),"Late",IF(AND(ISNUMBER($H57),$H57&gt;0),"In Progress",IF(AND(NOT(ISNUMBER($I57)),ISNUMBER($F57),ISNUMBER('Setup'!$B$6),$F57&lt;'Setup'!$B$6),"Update Needed","Not Started")))))),"")</f>
        <v/>
      </c>
      <c r="M57" s="36">
        <f>IFERROR(IF(AND(ISTEXT($C57),$C57&lt;&gt;"",ISNUMBER($K57),ISNUMBER('Setup'!$B$7),$K57&gt;'Setup'!$B$7),COUNTIFS($K$7:$K57,"&gt;"&amp;'Setup'!$B$7,$C$7:$C57,"&lt;&gt;"),""),"")</f>
        <v/>
      </c>
      <c r="O57" s="23" t="n"/>
      <c r="P57" s="23" t="n"/>
      <c r="Q57" s="23" t="n"/>
      <c r="R57" s="23" t="n"/>
      <c r="S57" s="23" t="n"/>
      <c r="T57" s="23" t="n"/>
      <c r="U57" s="23" t="n"/>
      <c r="V57" s="23" t="n"/>
      <c r="W57" s="23" t="n"/>
      <c r="X57" s="23" t="n"/>
      <c r="Y57" s="23" t="n"/>
      <c r="Z57" s="23" t="n"/>
      <c r="AA57" s="23" t="n"/>
      <c r="AB57" s="23" t="n"/>
      <c r="AC57" s="23" t="n"/>
      <c r="AD57" s="23" t="n"/>
      <c r="AE57" s="23" t="n"/>
      <c r="AF57" s="23" t="n"/>
      <c r="AG57" s="23" t="n"/>
      <c r="AH57" s="23" t="n"/>
      <c r="AI57" s="23" t="n"/>
      <c r="AJ57" s="23" t="n"/>
      <c r="AK57" s="23" t="n"/>
      <c r="AL57" s="23" t="n"/>
      <c r="AM57" s="23" t="n"/>
      <c r="AN57" s="23" t="n"/>
    </row>
    <row r="58">
      <c r="A58" s="33" t="n"/>
      <c r="B58" s="33" t="n"/>
      <c r="C58" s="25" t="n"/>
      <c r="D58" s="25" t="n"/>
      <c r="E58" s="34" t="n"/>
      <c r="F58" s="34" t="n"/>
      <c r="G58" s="33" t="n"/>
      <c r="H58" s="35" t="n"/>
      <c r="I58" s="34" t="n"/>
      <c r="J58" s="36">
        <f>IFERROR(IF(OR($E58="",NOT(ISNUMBER($E58)),$F58="",NOT(ISNUMBER($F58))),"",$F58-$E58+1),"")</f>
        <v/>
      </c>
      <c r="K58" s="36">
        <f>IFERROR(IF(OR($F58="",NOT(ISNUMBER($F58)),$I58="",NOT(ISNUMBER($I58))),"",$I58-$F58),"")</f>
        <v/>
      </c>
      <c r="L58" s="37">
        <f>IFERROR(IF(OR($C58="",NOT(ISTEXT($C58))),"",IF(AND(ISNUMBER($H58),$H58=1,NOT(ISNUMBER($I58))),"Update Needed",IF(AND(ISNUMBER($H58),$H58=1),IF(AND(ISNUMBER($K58),ISNUMBER('Setup'!$B$7),$K58&gt;'Setup'!$B$7),"Complete Late","Complete"),IF(AND(ISNUMBER($I58),ISNUMBER($K58),ISNUMBER('Setup'!$B$7),$K58&gt;'Setup'!$B$7),"Late",IF(AND(ISNUMBER($H58),$H58&gt;0),"In Progress",IF(AND(NOT(ISNUMBER($I58)),ISNUMBER($F58),ISNUMBER('Setup'!$B$6),$F58&lt;'Setup'!$B$6),"Update Needed","Not Started")))))),"")</f>
        <v/>
      </c>
      <c r="M58" s="36">
        <f>IFERROR(IF(AND(ISTEXT($C58),$C58&lt;&gt;"",ISNUMBER($K58),ISNUMBER('Setup'!$B$7),$K58&gt;'Setup'!$B$7),COUNTIFS($K$7:$K58,"&gt;"&amp;'Setup'!$B$7,$C$7:$C58,"&lt;&gt;"),""),"")</f>
        <v/>
      </c>
      <c r="O58" s="23" t="n"/>
      <c r="P58" s="23" t="n"/>
      <c r="Q58" s="23" t="n"/>
      <c r="R58" s="23" t="n"/>
      <c r="S58" s="23" t="n"/>
      <c r="T58" s="23" t="n"/>
      <c r="U58" s="23" t="n"/>
      <c r="V58" s="23" t="n"/>
      <c r="W58" s="23" t="n"/>
      <c r="X58" s="23" t="n"/>
      <c r="Y58" s="23" t="n"/>
      <c r="Z58" s="23" t="n"/>
      <c r="AA58" s="23" t="n"/>
      <c r="AB58" s="23" t="n"/>
      <c r="AC58" s="23" t="n"/>
      <c r="AD58" s="23" t="n"/>
      <c r="AE58" s="23" t="n"/>
      <c r="AF58" s="23" t="n"/>
      <c r="AG58" s="23" t="n"/>
      <c r="AH58" s="23" t="n"/>
      <c r="AI58" s="23" t="n"/>
      <c r="AJ58" s="23" t="n"/>
      <c r="AK58" s="23" t="n"/>
      <c r="AL58" s="23" t="n"/>
      <c r="AM58" s="23" t="n"/>
      <c r="AN58" s="23" t="n"/>
    </row>
    <row r="59">
      <c r="A59" s="33" t="n"/>
      <c r="B59" s="33" t="n"/>
      <c r="C59" s="25" t="n"/>
      <c r="D59" s="25" t="n"/>
      <c r="E59" s="34" t="n"/>
      <c r="F59" s="34" t="n"/>
      <c r="G59" s="33" t="n"/>
      <c r="H59" s="35" t="n"/>
      <c r="I59" s="34" t="n"/>
      <c r="J59" s="36">
        <f>IFERROR(IF(OR($E59="",NOT(ISNUMBER($E59)),$F59="",NOT(ISNUMBER($F59))),"",$F59-$E59+1),"")</f>
        <v/>
      </c>
      <c r="K59" s="36">
        <f>IFERROR(IF(OR($F59="",NOT(ISNUMBER($F59)),$I59="",NOT(ISNUMBER($I59))),"",$I59-$F59),"")</f>
        <v/>
      </c>
      <c r="L59" s="37">
        <f>IFERROR(IF(OR($C59="",NOT(ISTEXT($C59))),"",IF(AND(ISNUMBER($H59),$H59=1,NOT(ISNUMBER($I59))),"Update Needed",IF(AND(ISNUMBER($H59),$H59=1),IF(AND(ISNUMBER($K59),ISNUMBER('Setup'!$B$7),$K59&gt;'Setup'!$B$7),"Complete Late","Complete"),IF(AND(ISNUMBER($I59),ISNUMBER($K59),ISNUMBER('Setup'!$B$7),$K59&gt;'Setup'!$B$7),"Late",IF(AND(ISNUMBER($H59),$H59&gt;0),"In Progress",IF(AND(NOT(ISNUMBER($I59)),ISNUMBER($F59),ISNUMBER('Setup'!$B$6),$F59&lt;'Setup'!$B$6),"Update Needed","Not Started")))))),"")</f>
        <v/>
      </c>
      <c r="M59" s="36">
        <f>IFERROR(IF(AND(ISTEXT($C59),$C59&lt;&gt;"",ISNUMBER($K59),ISNUMBER('Setup'!$B$7),$K59&gt;'Setup'!$B$7),COUNTIFS($K$7:$K59,"&gt;"&amp;'Setup'!$B$7,$C$7:$C59,"&lt;&gt;"),""),"")</f>
        <v/>
      </c>
      <c r="O59" s="23" t="n"/>
      <c r="P59" s="23" t="n"/>
      <c r="Q59" s="23" t="n"/>
      <c r="R59" s="23" t="n"/>
      <c r="S59" s="23" t="n"/>
      <c r="T59" s="23" t="n"/>
      <c r="U59" s="23" t="n"/>
      <c r="V59" s="23" t="n"/>
      <c r="W59" s="23" t="n"/>
      <c r="X59" s="23" t="n"/>
      <c r="Y59" s="23" t="n"/>
      <c r="Z59" s="23" t="n"/>
      <c r="AA59" s="23" t="n"/>
      <c r="AB59" s="23" t="n"/>
      <c r="AC59" s="23" t="n"/>
      <c r="AD59" s="23" t="n"/>
      <c r="AE59" s="23" t="n"/>
      <c r="AF59" s="23" t="n"/>
      <c r="AG59" s="23" t="n"/>
      <c r="AH59" s="23" t="n"/>
      <c r="AI59" s="23" t="n"/>
      <c r="AJ59" s="23" t="n"/>
      <c r="AK59" s="23" t="n"/>
      <c r="AL59" s="23" t="n"/>
      <c r="AM59" s="23" t="n"/>
      <c r="AN59" s="23" t="n"/>
    </row>
    <row r="60">
      <c r="A60" s="33" t="n"/>
      <c r="B60" s="33" t="n"/>
      <c r="C60" s="25" t="n"/>
      <c r="D60" s="25" t="n"/>
      <c r="E60" s="34" t="n"/>
      <c r="F60" s="34" t="n"/>
      <c r="G60" s="33" t="n"/>
      <c r="H60" s="35" t="n"/>
      <c r="I60" s="34" t="n"/>
      <c r="J60" s="36">
        <f>IFERROR(IF(OR($E60="",NOT(ISNUMBER($E60)),$F60="",NOT(ISNUMBER($F60))),"",$F60-$E60+1),"")</f>
        <v/>
      </c>
      <c r="K60" s="36">
        <f>IFERROR(IF(OR($F60="",NOT(ISNUMBER($F60)),$I60="",NOT(ISNUMBER($I60))),"",$I60-$F60),"")</f>
        <v/>
      </c>
      <c r="L60" s="37">
        <f>IFERROR(IF(OR($C60="",NOT(ISTEXT($C60))),"",IF(AND(ISNUMBER($H60),$H60=1,NOT(ISNUMBER($I60))),"Update Needed",IF(AND(ISNUMBER($H60),$H60=1),IF(AND(ISNUMBER($K60),ISNUMBER('Setup'!$B$7),$K60&gt;'Setup'!$B$7),"Complete Late","Complete"),IF(AND(ISNUMBER($I60),ISNUMBER($K60),ISNUMBER('Setup'!$B$7),$K60&gt;'Setup'!$B$7),"Late",IF(AND(ISNUMBER($H60),$H60&gt;0),"In Progress",IF(AND(NOT(ISNUMBER($I60)),ISNUMBER($F60),ISNUMBER('Setup'!$B$6),$F60&lt;'Setup'!$B$6),"Update Needed","Not Started")))))),"")</f>
        <v/>
      </c>
      <c r="M60" s="36">
        <f>IFERROR(IF(AND(ISTEXT($C60),$C60&lt;&gt;"",ISNUMBER($K60),ISNUMBER('Setup'!$B$7),$K60&gt;'Setup'!$B$7),COUNTIFS($K$7:$K60,"&gt;"&amp;'Setup'!$B$7,$C$7:$C60,"&lt;&gt;"),""),"")</f>
        <v/>
      </c>
      <c r="O60" s="23" t="n"/>
      <c r="P60" s="23" t="n"/>
      <c r="Q60" s="23" t="n"/>
      <c r="R60" s="23" t="n"/>
      <c r="S60" s="23" t="n"/>
      <c r="T60" s="23" t="n"/>
      <c r="U60" s="23" t="n"/>
      <c r="V60" s="23" t="n"/>
      <c r="W60" s="23" t="n"/>
      <c r="X60" s="23" t="n"/>
      <c r="Y60" s="23" t="n"/>
      <c r="Z60" s="23" t="n"/>
      <c r="AA60" s="23" t="n"/>
      <c r="AB60" s="23" t="n"/>
      <c r="AC60" s="23" t="n"/>
      <c r="AD60" s="23" t="n"/>
      <c r="AE60" s="23" t="n"/>
      <c r="AF60" s="23" t="n"/>
      <c r="AG60" s="23" t="n"/>
      <c r="AH60" s="23" t="n"/>
      <c r="AI60" s="23" t="n"/>
      <c r="AJ60" s="23" t="n"/>
      <c r="AK60" s="23" t="n"/>
      <c r="AL60" s="23" t="n"/>
      <c r="AM60" s="23" t="n"/>
      <c r="AN60" s="23" t="n"/>
    </row>
    <row r="61">
      <c r="A61" s="33" t="n"/>
      <c r="B61" s="33" t="n"/>
      <c r="C61" s="25" t="n"/>
      <c r="D61" s="25" t="n"/>
      <c r="E61" s="34" t="n"/>
      <c r="F61" s="34" t="n"/>
      <c r="G61" s="33" t="n"/>
      <c r="H61" s="35" t="n"/>
      <c r="I61" s="34" t="n"/>
      <c r="J61" s="36">
        <f>IFERROR(IF(OR($E61="",NOT(ISNUMBER($E61)),$F61="",NOT(ISNUMBER($F61))),"",$F61-$E61+1),"")</f>
        <v/>
      </c>
      <c r="K61" s="36">
        <f>IFERROR(IF(OR($F61="",NOT(ISNUMBER($F61)),$I61="",NOT(ISNUMBER($I61))),"",$I61-$F61),"")</f>
        <v/>
      </c>
      <c r="L61" s="37">
        <f>IFERROR(IF(OR($C61="",NOT(ISTEXT($C61))),"",IF(AND(ISNUMBER($H61),$H61=1,NOT(ISNUMBER($I61))),"Update Needed",IF(AND(ISNUMBER($H61),$H61=1),IF(AND(ISNUMBER($K61),ISNUMBER('Setup'!$B$7),$K61&gt;'Setup'!$B$7),"Complete Late","Complete"),IF(AND(ISNUMBER($I61),ISNUMBER($K61),ISNUMBER('Setup'!$B$7),$K61&gt;'Setup'!$B$7),"Late",IF(AND(ISNUMBER($H61),$H61&gt;0),"In Progress",IF(AND(NOT(ISNUMBER($I61)),ISNUMBER($F61),ISNUMBER('Setup'!$B$6),$F61&lt;'Setup'!$B$6),"Update Needed","Not Started")))))),"")</f>
        <v/>
      </c>
      <c r="M61" s="36">
        <f>IFERROR(IF(AND(ISTEXT($C61),$C61&lt;&gt;"",ISNUMBER($K61),ISNUMBER('Setup'!$B$7),$K61&gt;'Setup'!$B$7),COUNTIFS($K$7:$K61,"&gt;"&amp;'Setup'!$B$7,$C$7:$C61,"&lt;&gt;"),""),"")</f>
        <v/>
      </c>
      <c r="O61" s="23" t="n"/>
      <c r="P61" s="23" t="n"/>
      <c r="Q61" s="23" t="n"/>
      <c r="R61" s="23" t="n"/>
      <c r="S61" s="23" t="n"/>
      <c r="T61" s="23" t="n"/>
      <c r="U61" s="23" t="n"/>
      <c r="V61" s="23" t="n"/>
      <c r="W61" s="23" t="n"/>
      <c r="X61" s="23" t="n"/>
      <c r="Y61" s="23" t="n"/>
      <c r="Z61" s="23" t="n"/>
      <c r="AA61" s="23" t="n"/>
      <c r="AB61" s="23" t="n"/>
      <c r="AC61" s="23" t="n"/>
      <c r="AD61" s="23" t="n"/>
      <c r="AE61" s="23" t="n"/>
      <c r="AF61" s="23" t="n"/>
      <c r="AG61" s="23" t="n"/>
      <c r="AH61" s="23" t="n"/>
      <c r="AI61" s="23" t="n"/>
      <c r="AJ61" s="23" t="n"/>
      <c r="AK61" s="23" t="n"/>
      <c r="AL61" s="23" t="n"/>
      <c r="AM61" s="23" t="n"/>
      <c r="AN61" s="23" t="n"/>
    </row>
    <row r="62">
      <c r="A62" s="33" t="n"/>
      <c r="B62" s="33" t="n"/>
      <c r="C62" s="25" t="n"/>
      <c r="D62" s="25" t="n"/>
      <c r="E62" s="34" t="n"/>
      <c r="F62" s="34" t="n"/>
      <c r="G62" s="33" t="n"/>
      <c r="H62" s="35" t="n"/>
      <c r="I62" s="34" t="n"/>
      <c r="J62" s="36">
        <f>IFERROR(IF(OR($E62="",NOT(ISNUMBER($E62)),$F62="",NOT(ISNUMBER($F62))),"",$F62-$E62+1),"")</f>
        <v/>
      </c>
      <c r="K62" s="36">
        <f>IFERROR(IF(OR($F62="",NOT(ISNUMBER($F62)),$I62="",NOT(ISNUMBER($I62))),"",$I62-$F62),"")</f>
        <v/>
      </c>
      <c r="L62" s="37">
        <f>IFERROR(IF(OR($C62="",NOT(ISTEXT($C62))),"",IF(AND(ISNUMBER($H62),$H62=1,NOT(ISNUMBER($I62))),"Update Needed",IF(AND(ISNUMBER($H62),$H62=1),IF(AND(ISNUMBER($K62),ISNUMBER('Setup'!$B$7),$K62&gt;'Setup'!$B$7),"Complete Late","Complete"),IF(AND(ISNUMBER($I62),ISNUMBER($K62),ISNUMBER('Setup'!$B$7),$K62&gt;'Setup'!$B$7),"Late",IF(AND(ISNUMBER($H62),$H62&gt;0),"In Progress",IF(AND(NOT(ISNUMBER($I62)),ISNUMBER($F62),ISNUMBER('Setup'!$B$6),$F62&lt;'Setup'!$B$6),"Update Needed","Not Started")))))),"")</f>
        <v/>
      </c>
      <c r="M62" s="36">
        <f>IFERROR(IF(AND(ISTEXT($C62),$C62&lt;&gt;"",ISNUMBER($K62),ISNUMBER('Setup'!$B$7),$K62&gt;'Setup'!$B$7),COUNTIFS($K$7:$K62,"&gt;"&amp;'Setup'!$B$7,$C$7:$C62,"&lt;&gt;"),""),"")</f>
        <v/>
      </c>
      <c r="O62" s="23" t="n"/>
      <c r="P62" s="23" t="n"/>
      <c r="Q62" s="23" t="n"/>
      <c r="R62" s="23" t="n"/>
      <c r="S62" s="23" t="n"/>
      <c r="T62" s="23" t="n"/>
      <c r="U62" s="23" t="n"/>
      <c r="V62" s="23" t="n"/>
      <c r="W62" s="23" t="n"/>
      <c r="X62" s="23" t="n"/>
      <c r="Y62" s="23" t="n"/>
      <c r="Z62" s="23" t="n"/>
      <c r="AA62" s="23" t="n"/>
      <c r="AB62" s="23" t="n"/>
      <c r="AC62" s="23" t="n"/>
      <c r="AD62" s="23" t="n"/>
      <c r="AE62" s="23" t="n"/>
      <c r="AF62" s="23" t="n"/>
      <c r="AG62" s="23" t="n"/>
      <c r="AH62" s="23" t="n"/>
      <c r="AI62" s="23" t="n"/>
      <c r="AJ62" s="23" t="n"/>
      <c r="AK62" s="23" t="n"/>
      <c r="AL62" s="23" t="n"/>
      <c r="AM62" s="23" t="n"/>
      <c r="AN62" s="23" t="n"/>
    </row>
    <row r="63">
      <c r="A63" s="33" t="n"/>
      <c r="B63" s="33" t="n"/>
      <c r="C63" s="25" t="n"/>
      <c r="D63" s="25" t="n"/>
      <c r="E63" s="34" t="n"/>
      <c r="F63" s="34" t="n"/>
      <c r="G63" s="33" t="n"/>
      <c r="H63" s="35" t="n"/>
      <c r="I63" s="34" t="n"/>
      <c r="J63" s="36">
        <f>IFERROR(IF(OR($E63="",NOT(ISNUMBER($E63)),$F63="",NOT(ISNUMBER($F63))),"",$F63-$E63+1),"")</f>
        <v/>
      </c>
      <c r="K63" s="36">
        <f>IFERROR(IF(OR($F63="",NOT(ISNUMBER($F63)),$I63="",NOT(ISNUMBER($I63))),"",$I63-$F63),"")</f>
        <v/>
      </c>
      <c r="L63" s="37">
        <f>IFERROR(IF(OR($C63="",NOT(ISTEXT($C63))),"",IF(AND(ISNUMBER($H63),$H63=1,NOT(ISNUMBER($I63))),"Update Needed",IF(AND(ISNUMBER($H63),$H63=1),IF(AND(ISNUMBER($K63),ISNUMBER('Setup'!$B$7),$K63&gt;'Setup'!$B$7),"Complete Late","Complete"),IF(AND(ISNUMBER($I63),ISNUMBER($K63),ISNUMBER('Setup'!$B$7),$K63&gt;'Setup'!$B$7),"Late",IF(AND(ISNUMBER($H63),$H63&gt;0),"In Progress",IF(AND(NOT(ISNUMBER($I63)),ISNUMBER($F63),ISNUMBER('Setup'!$B$6),$F63&lt;'Setup'!$B$6),"Update Needed","Not Started")))))),"")</f>
        <v/>
      </c>
      <c r="M63" s="36">
        <f>IFERROR(IF(AND(ISTEXT($C63),$C63&lt;&gt;"",ISNUMBER($K63),ISNUMBER('Setup'!$B$7),$K63&gt;'Setup'!$B$7),COUNTIFS($K$7:$K63,"&gt;"&amp;'Setup'!$B$7,$C$7:$C63,"&lt;&gt;"),""),"")</f>
        <v/>
      </c>
      <c r="O63" s="23" t="n"/>
      <c r="P63" s="23" t="n"/>
      <c r="Q63" s="23" t="n"/>
      <c r="R63" s="23" t="n"/>
      <c r="S63" s="23" t="n"/>
      <c r="T63" s="23" t="n"/>
      <c r="U63" s="23" t="n"/>
      <c r="V63" s="23" t="n"/>
      <c r="W63" s="23" t="n"/>
      <c r="X63" s="23" t="n"/>
      <c r="Y63" s="23" t="n"/>
      <c r="Z63" s="23" t="n"/>
      <c r="AA63" s="23" t="n"/>
      <c r="AB63" s="23" t="n"/>
      <c r="AC63" s="23" t="n"/>
      <c r="AD63" s="23" t="n"/>
      <c r="AE63" s="23" t="n"/>
      <c r="AF63" s="23" t="n"/>
      <c r="AG63" s="23" t="n"/>
      <c r="AH63" s="23" t="n"/>
      <c r="AI63" s="23" t="n"/>
      <c r="AJ63" s="23" t="n"/>
      <c r="AK63" s="23" t="n"/>
      <c r="AL63" s="23" t="n"/>
      <c r="AM63" s="23" t="n"/>
      <c r="AN63" s="23" t="n"/>
    </row>
    <row r="64">
      <c r="A64" s="33" t="n"/>
      <c r="B64" s="33" t="n"/>
      <c r="C64" s="25" t="n"/>
      <c r="D64" s="25" t="n"/>
      <c r="E64" s="34" t="n"/>
      <c r="F64" s="34" t="n"/>
      <c r="G64" s="33" t="n"/>
      <c r="H64" s="35" t="n"/>
      <c r="I64" s="34" t="n"/>
      <c r="J64" s="36">
        <f>IFERROR(IF(OR($E64="",NOT(ISNUMBER($E64)),$F64="",NOT(ISNUMBER($F64))),"",$F64-$E64+1),"")</f>
        <v/>
      </c>
      <c r="K64" s="36">
        <f>IFERROR(IF(OR($F64="",NOT(ISNUMBER($F64)),$I64="",NOT(ISNUMBER($I64))),"",$I64-$F64),"")</f>
        <v/>
      </c>
      <c r="L64" s="37">
        <f>IFERROR(IF(OR($C64="",NOT(ISTEXT($C64))),"",IF(AND(ISNUMBER($H64),$H64=1,NOT(ISNUMBER($I64))),"Update Needed",IF(AND(ISNUMBER($H64),$H64=1),IF(AND(ISNUMBER($K64),ISNUMBER('Setup'!$B$7),$K64&gt;'Setup'!$B$7),"Complete Late","Complete"),IF(AND(ISNUMBER($I64),ISNUMBER($K64),ISNUMBER('Setup'!$B$7),$K64&gt;'Setup'!$B$7),"Late",IF(AND(ISNUMBER($H64),$H64&gt;0),"In Progress",IF(AND(NOT(ISNUMBER($I64)),ISNUMBER($F64),ISNUMBER('Setup'!$B$6),$F64&lt;'Setup'!$B$6),"Update Needed","Not Started")))))),"")</f>
        <v/>
      </c>
      <c r="M64" s="36">
        <f>IFERROR(IF(AND(ISTEXT($C64),$C64&lt;&gt;"",ISNUMBER($K64),ISNUMBER('Setup'!$B$7),$K64&gt;'Setup'!$B$7),COUNTIFS($K$7:$K64,"&gt;"&amp;'Setup'!$B$7,$C$7:$C64,"&lt;&gt;"),""),"")</f>
        <v/>
      </c>
      <c r="O64" s="23" t="n"/>
      <c r="P64" s="23" t="n"/>
      <c r="Q64" s="23" t="n"/>
      <c r="R64" s="23" t="n"/>
      <c r="S64" s="23" t="n"/>
      <c r="T64" s="23" t="n"/>
      <c r="U64" s="23" t="n"/>
      <c r="V64" s="23" t="n"/>
      <c r="W64" s="23" t="n"/>
      <c r="X64" s="23" t="n"/>
      <c r="Y64" s="23" t="n"/>
      <c r="Z64" s="23" t="n"/>
      <c r="AA64" s="23" t="n"/>
      <c r="AB64" s="23" t="n"/>
      <c r="AC64" s="23" t="n"/>
      <c r="AD64" s="23" t="n"/>
      <c r="AE64" s="23" t="n"/>
      <c r="AF64" s="23" t="n"/>
      <c r="AG64" s="23" t="n"/>
      <c r="AH64" s="23" t="n"/>
      <c r="AI64" s="23" t="n"/>
      <c r="AJ64" s="23" t="n"/>
      <c r="AK64" s="23" t="n"/>
      <c r="AL64" s="23" t="n"/>
      <c r="AM64" s="23" t="n"/>
      <c r="AN64" s="23" t="n"/>
    </row>
    <row r="65">
      <c r="A65" s="33" t="n"/>
      <c r="B65" s="33" t="n"/>
      <c r="C65" s="25" t="n"/>
      <c r="D65" s="25" t="n"/>
      <c r="E65" s="34" t="n"/>
      <c r="F65" s="34" t="n"/>
      <c r="G65" s="33" t="n"/>
      <c r="H65" s="35" t="n"/>
      <c r="I65" s="34" t="n"/>
      <c r="J65" s="36">
        <f>IFERROR(IF(OR($E65="",NOT(ISNUMBER($E65)),$F65="",NOT(ISNUMBER($F65))),"",$F65-$E65+1),"")</f>
        <v/>
      </c>
      <c r="K65" s="36">
        <f>IFERROR(IF(OR($F65="",NOT(ISNUMBER($F65)),$I65="",NOT(ISNUMBER($I65))),"",$I65-$F65),"")</f>
        <v/>
      </c>
      <c r="L65" s="37">
        <f>IFERROR(IF(OR($C65="",NOT(ISTEXT($C65))),"",IF(AND(ISNUMBER($H65),$H65=1,NOT(ISNUMBER($I65))),"Update Needed",IF(AND(ISNUMBER($H65),$H65=1),IF(AND(ISNUMBER($K65),ISNUMBER('Setup'!$B$7),$K65&gt;'Setup'!$B$7),"Complete Late","Complete"),IF(AND(ISNUMBER($I65),ISNUMBER($K65),ISNUMBER('Setup'!$B$7),$K65&gt;'Setup'!$B$7),"Late",IF(AND(ISNUMBER($H65),$H65&gt;0),"In Progress",IF(AND(NOT(ISNUMBER($I65)),ISNUMBER($F65),ISNUMBER('Setup'!$B$6),$F65&lt;'Setup'!$B$6),"Update Needed","Not Started")))))),"")</f>
        <v/>
      </c>
      <c r="M65" s="36">
        <f>IFERROR(IF(AND(ISTEXT($C65),$C65&lt;&gt;"",ISNUMBER($K65),ISNUMBER('Setup'!$B$7),$K65&gt;'Setup'!$B$7),COUNTIFS($K$7:$K65,"&gt;"&amp;'Setup'!$B$7,$C$7:$C65,"&lt;&gt;"),""),"")</f>
        <v/>
      </c>
      <c r="O65" s="23" t="n"/>
      <c r="P65" s="23" t="n"/>
      <c r="Q65" s="23" t="n"/>
      <c r="R65" s="23" t="n"/>
      <c r="S65" s="23" t="n"/>
      <c r="T65" s="23" t="n"/>
      <c r="U65" s="23" t="n"/>
      <c r="V65" s="23" t="n"/>
      <c r="W65" s="23" t="n"/>
      <c r="X65" s="23" t="n"/>
      <c r="Y65" s="23" t="n"/>
      <c r="Z65" s="23" t="n"/>
      <c r="AA65" s="23" t="n"/>
      <c r="AB65" s="23" t="n"/>
      <c r="AC65" s="23" t="n"/>
      <c r="AD65" s="23" t="n"/>
      <c r="AE65" s="23" t="n"/>
      <c r="AF65" s="23" t="n"/>
      <c r="AG65" s="23" t="n"/>
      <c r="AH65" s="23" t="n"/>
      <c r="AI65" s="23" t="n"/>
      <c r="AJ65" s="23" t="n"/>
      <c r="AK65" s="23" t="n"/>
      <c r="AL65" s="23" t="n"/>
      <c r="AM65" s="23" t="n"/>
      <c r="AN65" s="23" t="n"/>
    </row>
    <row r="66">
      <c r="A66" s="33" t="n"/>
      <c r="B66" s="33" t="n"/>
      <c r="C66" s="25" t="n"/>
      <c r="D66" s="25" t="n"/>
      <c r="E66" s="34" t="n"/>
      <c r="F66" s="34" t="n"/>
      <c r="G66" s="33" t="n"/>
      <c r="H66" s="35" t="n"/>
      <c r="I66" s="34" t="n"/>
      <c r="J66" s="36">
        <f>IFERROR(IF(OR($E66="",NOT(ISNUMBER($E66)),$F66="",NOT(ISNUMBER($F66))),"",$F66-$E66+1),"")</f>
        <v/>
      </c>
      <c r="K66" s="36">
        <f>IFERROR(IF(OR($F66="",NOT(ISNUMBER($F66)),$I66="",NOT(ISNUMBER($I66))),"",$I66-$F66),"")</f>
        <v/>
      </c>
      <c r="L66" s="37">
        <f>IFERROR(IF(OR($C66="",NOT(ISTEXT($C66))),"",IF(AND(ISNUMBER($H66),$H66=1,NOT(ISNUMBER($I66))),"Update Needed",IF(AND(ISNUMBER($H66),$H66=1),IF(AND(ISNUMBER($K66),ISNUMBER('Setup'!$B$7),$K66&gt;'Setup'!$B$7),"Complete Late","Complete"),IF(AND(ISNUMBER($I66),ISNUMBER($K66),ISNUMBER('Setup'!$B$7),$K66&gt;'Setup'!$B$7),"Late",IF(AND(ISNUMBER($H66),$H66&gt;0),"In Progress",IF(AND(NOT(ISNUMBER($I66)),ISNUMBER($F66),ISNUMBER('Setup'!$B$6),$F66&lt;'Setup'!$B$6),"Update Needed","Not Started")))))),"")</f>
        <v/>
      </c>
      <c r="M66" s="36">
        <f>IFERROR(IF(AND(ISTEXT($C66),$C66&lt;&gt;"",ISNUMBER($K66),ISNUMBER('Setup'!$B$7),$K66&gt;'Setup'!$B$7),COUNTIFS($K$7:$K66,"&gt;"&amp;'Setup'!$B$7,$C$7:$C66,"&lt;&gt;"),""),"")</f>
        <v/>
      </c>
      <c r="O66" s="23" t="n"/>
      <c r="P66" s="23" t="n"/>
      <c r="Q66" s="23" t="n"/>
      <c r="R66" s="23" t="n"/>
      <c r="S66" s="23" t="n"/>
      <c r="T66" s="23" t="n"/>
      <c r="U66" s="23" t="n"/>
      <c r="V66" s="23" t="n"/>
      <c r="W66" s="23" t="n"/>
      <c r="X66" s="23" t="n"/>
      <c r="Y66" s="23" t="n"/>
      <c r="Z66" s="23" t="n"/>
      <c r="AA66" s="23" t="n"/>
      <c r="AB66" s="23" t="n"/>
      <c r="AC66" s="23" t="n"/>
      <c r="AD66" s="23" t="n"/>
      <c r="AE66" s="23" t="n"/>
      <c r="AF66" s="23" t="n"/>
      <c r="AG66" s="23" t="n"/>
      <c r="AH66" s="23" t="n"/>
      <c r="AI66" s="23" t="n"/>
      <c r="AJ66" s="23" t="n"/>
      <c r="AK66" s="23" t="n"/>
      <c r="AL66" s="23" t="n"/>
      <c r="AM66" s="23" t="n"/>
      <c r="AN66" s="23" t="n"/>
    </row>
    <row r="67">
      <c r="A67" s="33" t="n"/>
      <c r="B67" s="33" t="n"/>
      <c r="C67" s="25" t="n"/>
      <c r="D67" s="25" t="n"/>
      <c r="E67" s="34" t="n"/>
      <c r="F67" s="34" t="n"/>
      <c r="G67" s="33" t="n"/>
      <c r="H67" s="35" t="n"/>
      <c r="I67" s="34" t="n"/>
      <c r="J67" s="36">
        <f>IFERROR(IF(OR($E67="",NOT(ISNUMBER($E67)),$F67="",NOT(ISNUMBER($F67))),"",$F67-$E67+1),"")</f>
        <v/>
      </c>
      <c r="K67" s="36">
        <f>IFERROR(IF(OR($F67="",NOT(ISNUMBER($F67)),$I67="",NOT(ISNUMBER($I67))),"",$I67-$F67),"")</f>
        <v/>
      </c>
      <c r="L67" s="37">
        <f>IFERROR(IF(OR($C67="",NOT(ISTEXT($C67))),"",IF(AND(ISNUMBER($H67),$H67=1,NOT(ISNUMBER($I67))),"Update Needed",IF(AND(ISNUMBER($H67),$H67=1),IF(AND(ISNUMBER($K67),ISNUMBER('Setup'!$B$7),$K67&gt;'Setup'!$B$7),"Complete Late","Complete"),IF(AND(ISNUMBER($I67),ISNUMBER($K67),ISNUMBER('Setup'!$B$7),$K67&gt;'Setup'!$B$7),"Late",IF(AND(ISNUMBER($H67),$H67&gt;0),"In Progress",IF(AND(NOT(ISNUMBER($I67)),ISNUMBER($F67),ISNUMBER('Setup'!$B$6),$F67&lt;'Setup'!$B$6),"Update Needed","Not Started")))))),"")</f>
        <v/>
      </c>
      <c r="M67" s="36">
        <f>IFERROR(IF(AND(ISTEXT($C67),$C67&lt;&gt;"",ISNUMBER($K67),ISNUMBER('Setup'!$B$7),$K67&gt;'Setup'!$B$7),COUNTIFS($K$7:$K67,"&gt;"&amp;'Setup'!$B$7,$C$7:$C67,"&lt;&gt;"),""),"")</f>
        <v/>
      </c>
      <c r="O67" s="23" t="n"/>
      <c r="P67" s="23" t="n"/>
      <c r="Q67" s="23" t="n"/>
      <c r="R67" s="23" t="n"/>
      <c r="S67" s="23" t="n"/>
      <c r="T67" s="23" t="n"/>
      <c r="U67" s="23" t="n"/>
      <c r="V67" s="23" t="n"/>
      <c r="W67" s="23" t="n"/>
      <c r="X67" s="23" t="n"/>
      <c r="Y67" s="23" t="n"/>
      <c r="Z67" s="23" t="n"/>
      <c r="AA67" s="23" t="n"/>
      <c r="AB67" s="23" t="n"/>
      <c r="AC67" s="23" t="n"/>
      <c r="AD67" s="23" t="n"/>
      <c r="AE67" s="23" t="n"/>
      <c r="AF67" s="23" t="n"/>
      <c r="AG67" s="23" t="n"/>
      <c r="AH67" s="23" t="n"/>
      <c r="AI67" s="23" t="n"/>
      <c r="AJ67" s="23" t="n"/>
      <c r="AK67" s="23" t="n"/>
      <c r="AL67" s="23" t="n"/>
      <c r="AM67" s="23" t="n"/>
      <c r="AN67" s="23" t="n"/>
    </row>
    <row r="68">
      <c r="A68" s="33" t="n"/>
      <c r="B68" s="33" t="n"/>
      <c r="C68" s="25" t="n"/>
      <c r="D68" s="25" t="n"/>
      <c r="E68" s="34" t="n"/>
      <c r="F68" s="34" t="n"/>
      <c r="G68" s="33" t="n"/>
      <c r="H68" s="35" t="n"/>
      <c r="I68" s="34" t="n"/>
      <c r="J68" s="36">
        <f>IFERROR(IF(OR($E68="",NOT(ISNUMBER($E68)),$F68="",NOT(ISNUMBER($F68))),"",$F68-$E68+1),"")</f>
        <v/>
      </c>
      <c r="K68" s="36">
        <f>IFERROR(IF(OR($F68="",NOT(ISNUMBER($F68)),$I68="",NOT(ISNUMBER($I68))),"",$I68-$F68),"")</f>
        <v/>
      </c>
      <c r="L68" s="37">
        <f>IFERROR(IF(OR($C68="",NOT(ISTEXT($C68))),"",IF(AND(ISNUMBER($H68),$H68=1,NOT(ISNUMBER($I68))),"Update Needed",IF(AND(ISNUMBER($H68),$H68=1),IF(AND(ISNUMBER($K68),ISNUMBER('Setup'!$B$7),$K68&gt;'Setup'!$B$7),"Complete Late","Complete"),IF(AND(ISNUMBER($I68),ISNUMBER($K68),ISNUMBER('Setup'!$B$7),$K68&gt;'Setup'!$B$7),"Late",IF(AND(ISNUMBER($H68),$H68&gt;0),"In Progress",IF(AND(NOT(ISNUMBER($I68)),ISNUMBER($F68),ISNUMBER('Setup'!$B$6),$F68&lt;'Setup'!$B$6),"Update Needed","Not Started")))))),"")</f>
        <v/>
      </c>
      <c r="M68" s="36">
        <f>IFERROR(IF(AND(ISTEXT($C68),$C68&lt;&gt;"",ISNUMBER($K68),ISNUMBER('Setup'!$B$7),$K68&gt;'Setup'!$B$7),COUNTIFS($K$7:$K68,"&gt;"&amp;'Setup'!$B$7,$C$7:$C68,"&lt;&gt;"),""),"")</f>
        <v/>
      </c>
      <c r="O68" s="23" t="n"/>
      <c r="P68" s="23" t="n"/>
      <c r="Q68" s="23" t="n"/>
      <c r="R68" s="23" t="n"/>
      <c r="S68" s="23" t="n"/>
      <c r="T68" s="23" t="n"/>
      <c r="U68" s="23" t="n"/>
      <c r="V68" s="23" t="n"/>
      <c r="W68" s="23" t="n"/>
      <c r="X68" s="23" t="n"/>
      <c r="Y68" s="23" t="n"/>
      <c r="Z68" s="23" t="n"/>
      <c r="AA68" s="23" t="n"/>
      <c r="AB68" s="23" t="n"/>
      <c r="AC68" s="23" t="n"/>
      <c r="AD68" s="23" t="n"/>
      <c r="AE68" s="23" t="n"/>
      <c r="AF68" s="23" t="n"/>
      <c r="AG68" s="23" t="n"/>
      <c r="AH68" s="23" t="n"/>
      <c r="AI68" s="23" t="n"/>
      <c r="AJ68" s="23" t="n"/>
      <c r="AK68" s="23" t="n"/>
      <c r="AL68" s="23" t="n"/>
      <c r="AM68" s="23" t="n"/>
      <c r="AN68" s="23" t="n"/>
    </row>
    <row r="69">
      <c r="A69" s="33" t="n"/>
      <c r="B69" s="33" t="n"/>
      <c r="C69" s="25" t="n"/>
      <c r="D69" s="25" t="n"/>
      <c r="E69" s="34" t="n"/>
      <c r="F69" s="34" t="n"/>
      <c r="G69" s="33" t="n"/>
      <c r="H69" s="35" t="n"/>
      <c r="I69" s="34" t="n"/>
      <c r="J69" s="36">
        <f>IFERROR(IF(OR($E69="",NOT(ISNUMBER($E69)),$F69="",NOT(ISNUMBER($F69))),"",$F69-$E69+1),"")</f>
        <v/>
      </c>
      <c r="K69" s="36">
        <f>IFERROR(IF(OR($F69="",NOT(ISNUMBER($F69)),$I69="",NOT(ISNUMBER($I69))),"",$I69-$F69),"")</f>
        <v/>
      </c>
      <c r="L69" s="37">
        <f>IFERROR(IF(OR($C69="",NOT(ISTEXT($C69))),"",IF(AND(ISNUMBER($H69),$H69=1,NOT(ISNUMBER($I69))),"Update Needed",IF(AND(ISNUMBER($H69),$H69=1),IF(AND(ISNUMBER($K69),ISNUMBER('Setup'!$B$7),$K69&gt;'Setup'!$B$7),"Complete Late","Complete"),IF(AND(ISNUMBER($I69),ISNUMBER($K69),ISNUMBER('Setup'!$B$7),$K69&gt;'Setup'!$B$7),"Late",IF(AND(ISNUMBER($H69),$H69&gt;0),"In Progress",IF(AND(NOT(ISNUMBER($I69)),ISNUMBER($F69),ISNUMBER('Setup'!$B$6),$F69&lt;'Setup'!$B$6),"Update Needed","Not Started")))))),"")</f>
        <v/>
      </c>
      <c r="M69" s="36">
        <f>IFERROR(IF(AND(ISTEXT($C69),$C69&lt;&gt;"",ISNUMBER($K69),ISNUMBER('Setup'!$B$7),$K69&gt;'Setup'!$B$7),COUNTIFS($K$7:$K69,"&gt;"&amp;'Setup'!$B$7,$C$7:$C69,"&lt;&gt;"),""),"")</f>
        <v/>
      </c>
      <c r="O69" s="23" t="n"/>
      <c r="P69" s="23" t="n"/>
      <c r="Q69" s="23" t="n"/>
      <c r="R69" s="23" t="n"/>
      <c r="S69" s="23" t="n"/>
      <c r="T69" s="23" t="n"/>
      <c r="U69" s="23" t="n"/>
      <c r="V69" s="23" t="n"/>
      <c r="W69" s="23" t="n"/>
      <c r="X69" s="23" t="n"/>
      <c r="Y69" s="23" t="n"/>
      <c r="Z69" s="23" t="n"/>
      <c r="AA69" s="23" t="n"/>
      <c r="AB69" s="23" t="n"/>
      <c r="AC69" s="23" t="n"/>
      <c r="AD69" s="23" t="n"/>
      <c r="AE69" s="23" t="n"/>
      <c r="AF69" s="23" t="n"/>
      <c r="AG69" s="23" t="n"/>
      <c r="AH69" s="23" t="n"/>
      <c r="AI69" s="23" t="n"/>
      <c r="AJ69" s="23" t="n"/>
      <c r="AK69" s="23" t="n"/>
      <c r="AL69" s="23" t="n"/>
      <c r="AM69" s="23" t="n"/>
      <c r="AN69" s="23" t="n"/>
    </row>
    <row r="70">
      <c r="A70" s="33" t="n"/>
      <c r="B70" s="33" t="n"/>
      <c r="C70" s="25" t="n"/>
      <c r="D70" s="25" t="n"/>
      <c r="E70" s="34" t="n"/>
      <c r="F70" s="34" t="n"/>
      <c r="G70" s="33" t="n"/>
      <c r="H70" s="35" t="n"/>
      <c r="I70" s="34" t="n"/>
      <c r="J70" s="36">
        <f>IFERROR(IF(OR($E70="",NOT(ISNUMBER($E70)),$F70="",NOT(ISNUMBER($F70))),"",$F70-$E70+1),"")</f>
        <v/>
      </c>
      <c r="K70" s="36">
        <f>IFERROR(IF(OR($F70="",NOT(ISNUMBER($F70)),$I70="",NOT(ISNUMBER($I70))),"",$I70-$F70),"")</f>
        <v/>
      </c>
      <c r="L70" s="37">
        <f>IFERROR(IF(OR($C70="",NOT(ISTEXT($C70))),"",IF(AND(ISNUMBER($H70),$H70=1,NOT(ISNUMBER($I70))),"Update Needed",IF(AND(ISNUMBER($H70),$H70=1),IF(AND(ISNUMBER($K70),ISNUMBER('Setup'!$B$7),$K70&gt;'Setup'!$B$7),"Complete Late","Complete"),IF(AND(ISNUMBER($I70),ISNUMBER($K70),ISNUMBER('Setup'!$B$7),$K70&gt;'Setup'!$B$7),"Late",IF(AND(ISNUMBER($H70),$H70&gt;0),"In Progress",IF(AND(NOT(ISNUMBER($I70)),ISNUMBER($F70),ISNUMBER('Setup'!$B$6),$F70&lt;'Setup'!$B$6),"Update Needed","Not Started")))))),"")</f>
        <v/>
      </c>
      <c r="M70" s="36">
        <f>IFERROR(IF(AND(ISTEXT($C70),$C70&lt;&gt;"",ISNUMBER($K70),ISNUMBER('Setup'!$B$7),$K70&gt;'Setup'!$B$7),COUNTIFS($K$7:$K70,"&gt;"&amp;'Setup'!$B$7,$C$7:$C70,"&lt;&gt;"),""),"")</f>
        <v/>
      </c>
      <c r="O70" s="23" t="n"/>
      <c r="P70" s="23" t="n"/>
      <c r="Q70" s="23" t="n"/>
      <c r="R70" s="23" t="n"/>
      <c r="S70" s="23" t="n"/>
      <c r="T70" s="23" t="n"/>
      <c r="U70" s="23" t="n"/>
      <c r="V70" s="23" t="n"/>
      <c r="W70" s="23" t="n"/>
      <c r="X70" s="23" t="n"/>
      <c r="Y70" s="23" t="n"/>
      <c r="Z70" s="23" t="n"/>
      <c r="AA70" s="23" t="n"/>
      <c r="AB70" s="23" t="n"/>
      <c r="AC70" s="23" t="n"/>
      <c r="AD70" s="23" t="n"/>
      <c r="AE70" s="23" t="n"/>
      <c r="AF70" s="23" t="n"/>
      <c r="AG70" s="23" t="n"/>
      <c r="AH70" s="23" t="n"/>
      <c r="AI70" s="23" t="n"/>
      <c r="AJ70" s="23" t="n"/>
      <c r="AK70" s="23" t="n"/>
      <c r="AL70" s="23" t="n"/>
      <c r="AM70" s="23" t="n"/>
      <c r="AN70" s="23" t="n"/>
    </row>
    <row r="71">
      <c r="A71" s="33" t="n"/>
      <c r="B71" s="33" t="n"/>
      <c r="C71" s="25" t="n"/>
      <c r="D71" s="25" t="n"/>
      <c r="E71" s="34" t="n"/>
      <c r="F71" s="34" t="n"/>
      <c r="G71" s="33" t="n"/>
      <c r="H71" s="35" t="n"/>
      <c r="I71" s="34" t="n"/>
      <c r="J71" s="36">
        <f>IFERROR(IF(OR($E71="",NOT(ISNUMBER($E71)),$F71="",NOT(ISNUMBER($F71))),"",$F71-$E71+1),"")</f>
        <v/>
      </c>
      <c r="K71" s="36">
        <f>IFERROR(IF(OR($F71="",NOT(ISNUMBER($F71)),$I71="",NOT(ISNUMBER($I71))),"",$I71-$F71),"")</f>
        <v/>
      </c>
      <c r="L71" s="37">
        <f>IFERROR(IF(OR($C71="",NOT(ISTEXT($C71))),"",IF(AND(ISNUMBER($H71),$H71=1,NOT(ISNUMBER($I71))),"Update Needed",IF(AND(ISNUMBER($H71),$H71=1),IF(AND(ISNUMBER($K71),ISNUMBER('Setup'!$B$7),$K71&gt;'Setup'!$B$7),"Complete Late","Complete"),IF(AND(ISNUMBER($I71),ISNUMBER($K71),ISNUMBER('Setup'!$B$7),$K71&gt;'Setup'!$B$7),"Late",IF(AND(ISNUMBER($H71),$H71&gt;0),"In Progress",IF(AND(NOT(ISNUMBER($I71)),ISNUMBER($F71),ISNUMBER('Setup'!$B$6),$F71&lt;'Setup'!$B$6),"Update Needed","Not Started")))))),"")</f>
        <v/>
      </c>
      <c r="M71" s="36">
        <f>IFERROR(IF(AND(ISTEXT($C71),$C71&lt;&gt;"",ISNUMBER($K71),ISNUMBER('Setup'!$B$7),$K71&gt;'Setup'!$B$7),COUNTIFS($K$7:$K71,"&gt;"&amp;'Setup'!$B$7,$C$7:$C71,"&lt;&gt;"),""),"")</f>
        <v/>
      </c>
      <c r="O71" s="23" t="n"/>
      <c r="P71" s="23" t="n"/>
      <c r="Q71" s="23" t="n"/>
      <c r="R71" s="23" t="n"/>
      <c r="S71" s="23" t="n"/>
      <c r="T71" s="23" t="n"/>
      <c r="U71" s="23" t="n"/>
      <c r="V71" s="23" t="n"/>
      <c r="W71" s="23" t="n"/>
      <c r="X71" s="23" t="n"/>
      <c r="Y71" s="23" t="n"/>
      <c r="Z71" s="23" t="n"/>
      <c r="AA71" s="23" t="n"/>
      <c r="AB71" s="23" t="n"/>
      <c r="AC71" s="23" t="n"/>
      <c r="AD71" s="23" t="n"/>
      <c r="AE71" s="23" t="n"/>
      <c r="AF71" s="23" t="n"/>
      <c r="AG71" s="23" t="n"/>
      <c r="AH71" s="23" t="n"/>
      <c r="AI71" s="23" t="n"/>
      <c r="AJ71" s="23" t="n"/>
      <c r="AK71" s="23" t="n"/>
      <c r="AL71" s="23" t="n"/>
      <c r="AM71" s="23" t="n"/>
      <c r="AN71" s="23" t="n"/>
    </row>
    <row r="72">
      <c r="A72" s="33" t="n"/>
      <c r="B72" s="33" t="n"/>
      <c r="C72" s="25" t="n"/>
      <c r="D72" s="25" t="n"/>
      <c r="E72" s="34" t="n"/>
      <c r="F72" s="34" t="n"/>
      <c r="G72" s="33" t="n"/>
      <c r="H72" s="35" t="n"/>
      <c r="I72" s="34" t="n"/>
      <c r="J72" s="36">
        <f>IFERROR(IF(OR($E72="",NOT(ISNUMBER($E72)),$F72="",NOT(ISNUMBER($F72))),"",$F72-$E72+1),"")</f>
        <v/>
      </c>
      <c r="K72" s="36">
        <f>IFERROR(IF(OR($F72="",NOT(ISNUMBER($F72)),$I72="",NOT(ISNUMBER($I72))),"",$I72-$F72),"")</f>
        <v/>
      </c>
      <c r="L72" s="37">
        <f>IFERROR(IF(OR($C72="",NOT(ISTEXT($C72))),"",IF(AND(ISNUMBER($H72),$H72=1,NOT(ISNUMBER($I72))),"Update Needed",IF(AND(ISNUMBER($H72),$H72=1),IF(AND(ISNUMBER($K72),ISNUMBER('Setup'!$B$7),$K72&gt;'Setup'!$B$7),"Complete Late","Complete"),IF(AND(ISNUMBER($I72),ISNUMBER($K72),ISNUMBER('Setup'!$B$7),$K72&gt;'Setup'!$B$7),"Late",IF(AND(ISNUMBER($H72),$H72&gt;0),"In Progress",IF(AND(NOT(ISNUMBER($I72)),ISNUMBER($F72),ISNUMBER('Setup'!$B$6),$F72&lt;'Setup'!$B$6),"Update Needed","Not Started")))))),"")</f>
        <v/>
      </c>
      <c r="M72" s="36">
        <f>IFERROR(IF(AND(ISTEXT($C72),$C72&lt;&gt;"",ISNUMBER($K72),ISNUMBER('Setup'!$B$7),$K72&gt;'Setup'!$B$7),COUNTIFS($K$7:$K72,"&gt;"&amp;'Setup'!$B$7,$C$7:$C72,"&lt;&gt;"),""),"")</f>
        <v/>
      </c>
      <c r="O72" s="23" t="n"/>
      <c r="P72" s="23" t="n"/>
      <c r="Q72" s="23" t="n"/>
      <c r="R72" s="23" t="n"/>
      <c r="S72" s="23" t="n"/>
      <c r="T72" s="23" t="n"/>
      <c r="U72" s="23" t="n"/>
      <c r="V72" s="23" t="n"/>
      <c r="W72" s="23" t="n"/>
      <c r="X72" s="23" t="n"/>
      <c r="Y72" s="23" t="n"/>
      <c r="Z72" s="23" t="n"/>
      <c r="AA72" s="23" t="n"/>
      <c r="AB72" s="23" t="n"/>
      <c r="AC72" s="23" t="n"/>
      <c r="AD72" s="23" t="n"/>
      <c r="AE72" s="23" t="n"/>
      <c r="AF72" s="23" t="n"/>
      <c r="AG72" s="23" t="n"/>
      <c r="AH72" s="23" t="n"/>
      <c r="AI72" s="23" t="n"/>
      <c r="AJ72" s="23" t="n"/>
      <c r="AK72" s="23" t="n"/>
      <c r="AL72" s="23" t="n"/>
      <c r="AM72" s="23" t="n"/>
      <c r="AN72" s="23" t="n"/>
    </row>
    <row r="73">
      <c r="A73" s="33" t="n"/>
      <c r="B73" s="33" t="n"/>
      <c r="C73" s="25" t="n"/>
      <c r="D73" s="25" t="n"/>
      <c r="E73" s="34" t="n"/>
      <c r="F73" s="34" t="n"/>
      <c r="G73" s="33" t="n"/>
      <c r="H73" s="35" t="n"/>
      <c r="I73" s="34" t="n"/>
      <c r="J73" s="36">
        <f>IFERROR(IF(OR($E73="",NOT(ISNUMBER($E73)),$F73="",NOT(ISNUMBER($F73))),"",$F73-$E73+1),"")</f>
        <v/>
      </c>
      <c r="K73" s="36">
        <f>IFERROR(IF(OR($F73="",NOT(ISNUMBER($F73)),$I73="",NOT(ISNUMBER($I73))),"",$I73-$F73),"")</f>
        <v/>
      </c>
      <c r="L73" s="37">
        <f>IFERROR(IF(OR($C73="",NOT(ISTEXT($C73))),"",IF(AND(ISNUMBER($H73),$H73=1,NOT(ISNUMBER($I73))),"Update Needed",IF(AND(ISNUMBER($H73),$H73=1),IF(AND(ISNUMBER($K73),ISNUMBER('Setup'!$B$7),$K73&gt;'Setup'!$B$7),"Complete Late","Complete"),IF(AND(ISNUMBER($I73),ISNUMBER($K73),ISNUMBER('Setup'!$B$7),$K73&gt;'Setup'!$B$7),"Late",IF(AND(ISNUMBER($H73),$H73&gt;0),"In Progress",IF(AND(NOT(ISNUMBER($I73)),ISNUMBER($F73),ISNUMBER('Setup'!$B$6),$F73&lt;'Setup'!$B$6),"Update Needed","Not Started")))))),"")</f>
        <v/>
      </c>
      <c r="M73" s="36">
        <f>IFERROR(IF(AND(ISTEXT($C73),$C73&lt;&gt;"",ISNUMBER($K73),ISNUMBER('Setup'!$B$7),$K73&gt;'Setup'!$B$7),COUNTIFS($K$7:$K73,"&gt;"&amp;'Setup'!$B$7,$C$7:$C73,"&lt;&gt;"),""),"")</f>
        <v/>
      </c>
      <c r="O73" s="23" t="n"/>
      <c r="P73" s="23" t="n"/>
      <c r="Q73" s="23" t="n"/>
      <c r="R73" s="23" t="n"/>
      <c r="S73" s="23" t="n"/>
      <c r="T73" s="23" t="n"/>
      <c r="U73" s="23" t="n"/>
      <c r="V73" s="23" t="n"/>
      <c r="W73" s="23" t="n"/>
      <c r="X73" s="23" t="n"/>
      <c r="Y73" s="23" t="n"/>
      <c r="Z73" s="23" t="n"/>
      <c r="AA73" s="23" t="n"/>
      <c r="AB73" s="23" t="n"/>
      <c r="AC73" s="23" t="n"/>
      <c r="AD73" s="23" t="n"/>
      <c r="AE73" s="23" t="n"/>
      <c r="AF73" s="23" t="n"/>
      <c r="AG73" s="23" t="n"/>
      <c r="AH73" s="23" t="n"/>
      <c r="AI73" s="23" t="n"/>
      <c r="AJ73" s="23" t="n"/>
      <c r="AK73" s="23" t="n"/>
      <c r="AL73" s="23" t="n"/>
      <c r="AM73" s="23" t="n"/>
      <c r="AN73" s="23" t="n"/>
    </row>
    <row r="74">
      <c r="A74" s="33" t="n"/>
      <c r="B74" s="33" t="n"/>
      <c r="C74" s="25" t="n"/>
      <c r="D74" s="25" t="n"/>
      <c r="E74" s="34" t="n"/>
      <c r="F74" s="34" t="n"/>
      <c r="G74" s="33" t="n"/>
      <c r="H74" s="35" t="n"/>
      <c r="I74" s="34" t="n"/>
      <c r="J74" s="36">
        <f>IFERROR(IF(OR($E74="",NOT(ISNUMBER($E74)),$F74="",NOT(ISNUMBER($F74))),"",$F74-$E74+1),"")</f>
        <v/>
      </c>
      <c r="K74" s="36">
        <f>IFERROR(IF(OR($F74="",NOT(ISNUMBER($F74)),$I74="",NOT(ISNUMBER($I74))),"",$I74-$F74),"")</f>
        <v/>
      </c>
      <c r="L74" s="37">
        <f>IFERROR(IF(OR($C74="",NOT(ISTEXT($C74))),"",IF(AND(ISNUMBER($H74),$H74=1,NOT(ISNUMBER($I74))),"Update Needed",IF(AND(ISNUMBER($H74),$H74=1),IF(AND(ISNUMBER($K74),ISNUMBER('Setup'!$B$7),$K74&gt;'Setup'!$B$7),"Complete Late","Complete"),IF(AND(ISNUMBER($I74),ISNUMBER($K74),ISNUMBER('Setup'!$B$7),$K74&gt;'Setup'!$B$7),"Late",IF(AND(ISNUMBER($H74),$H74&gt;0),"In Progress",IF(AND(NOT(ISNUMBER($I74)),ISNUMBER($F74),ISNUMBER('Setup'!$B$6),$F74&lt;'Setup'!$B$6),"Update Needed","Not Started")))))),"")</f>
        <v/>
      </c>
      <c r="M74" s="36">
        <f>IFERROR(IF(AND(ISTEXT($C74),$C74&lt;&gt;"",ISNUMBER($K74),ISNUMBER('Setup'!$B$7),$K74&gt;'Setup'!$B$7),COUNTIFS($K$7:$K74,"&gt;"&amp;'Setup'!$B$7,$C$7:$C74,"&lt;&gt;"),""),"")</f>
        <v/>
      </c>
      <c r="O74" s="23" t="n"/>
      <c r="P74" s="23" t="n"/>
      <c r="Q74" s="23" t="n"/>
      <c r="R74" s="23" t="n"/>
      <c r="S74" s="23" t="n"/>
      <c r="T74" s="23" t="n"/>
      <c r="U74" s="23" t="n"/>
      <c r="V74" s="23" t="n"/>
      <c r="W74" s="23" t="n"/>
      <c r="X74" s="23" t="n"/>
      <c r="Y74" s="23" t="n"/>
      <c r="Z74" s="23" t="n"/>
      <c r="AA74" s="23" t="n"/>
      <c r="AB74" s="23" t="n"/>
      <c r="AC74" s="23" t="n"/>
      <c r="AD74" s="23" t="n"/>
      <c r="AE74" s="23" t="n"/>
      <c r="AF74" s="23" t="n"/>
      <c r="AG74" s="23" t="n"/>
      <c r="AH74" s="23" t="n"/>
      <c r="AI74" s="23" t="n"/>
      <c r="AJ74" s="23" t="n"/>
      <c r="AK74" s="23" t="n"/>
      <c r="AL74" s="23" t="n"/>
      <c r="AM74" s="23" t="n"/>
      <c r="AN74" s="23" t="n"/>
    </row>
    <row r="75">
      <c r="A75" s="33" t="n"/>
      <c r="B75" s="33" t="n"/>
      <c r="C75" s="25" t="n"/>
      <c r="D75" s="25" t="n"/>
      <c r="E75" s="34" t="n"/>
      <c r="F75" s="34" t="n"/>
      <c r="G75" s="33" t="n"/>
      <c r="H75" s="35" t="n"/>
      <c r="I75" s="34" t="n"/>
      <c r="J75" s="36">
        <f>IFERROR(IF(OR($E75="",NOT(ISNUMBER($E75)),$F75="",NOT(ISNUMBER($F75))),"",$F75-$E75+1),"")</f>
        <v/>
      </c>
      <c r="K75" s="36">
        <f>IFERROR(IF(OR($F75="",NOT(ISNUMBER($F75)),$I75="",NOT(ISNUMBER($I75))),"",$I75-$F75),"")</f>
        <v/>
      </c>
      <c r="L75" s="37">
        <f>IFERROR(IF(OR($C75="",NOT(ISTEXT($C75))),"",IF(AND(ISNUMBER($H75),$H75=1,NOT(ISNUMBER($I75))),"Update Needed",IF(AND(ISNUMBER($H75),$H75=1),IF(AND(ISNUMBER($K75),ISNUMBER('Setup'!$B$7),$K75&gt;'Setup'!$B$7),"Complete Late","Complete"),IF(AND(ISNUMBER($I75),ISNUMBER($K75),ISNUMBER('Setup'!$B$7),$K75&gt;'Setup'!$B$7),"Late",IF(AND(ISNUMBER($H75),$H75&gt;0),"In Progress",IF(AND(NOT(ISNUMBER($I75)),ISNUMBER($F75),ISNUMBER('Setup'!$B$6),$F75&lt;'Setup'!$B$6),"Update Needed","Not Started")))))),"")</f>
        <v/>
      </c>
      <c r="M75" s="36">
        <f>IFERROR(IF(AND(ISTEXT($C75),$C75&lt;&gt;"",ISNUMBER($K75),ISNUMBER('Setup'!$B$7),$K75&gt;'Setup'!$B$7),COUNTIFS($K$7:$K75,"&gt;"&amp;'Setup'!$B$7,$C$7:$C75,"&lt;&gt;"),""),"")</f>
        <v/>
      </c>
      <c r="O75" s="23" t="n"/>
      <c r="P75" s="23" t="n"/>
      <c r="Q75" s="23" t="n"/>
      <c r="R75" s="23" t="n"/>
      <c r="S75" s="23" t="n"/>
      <c r="T75" s="23" t="n"/>
      <c r="U75" s="23" t="n"/>
      <c r="V75" s="23" t="n"/>
      <c r="W75" s="23" t="n"/>
      <c r="X75" s="23" t="n"/>
      <c r="Y75" s="23" t="n"/>
      <c r="Z75" s="23" t="n"/>
      <c r="AA75" s="23" t="n"/>
      <c r="AB75" s="23" t="n"/>
      <c r="AC75" s="23" t="n"/>
      <c r="AD75" s="23" t="n"/>
      <c r="AE75" s="23" t="n"/>
      <c r="AF75" s="23" t="n"/>
      <c r="AG75" s="23" t="n"/>
      <c r="AH75" s="23" t="n"/>
      <c r="AI75" s="23" t="n"/>
      <c r="AJ75" s="23" t="n"/>
      <c r="AK75" s="23" t="n"/>
      <c r="AL75" s="23" t="n"/>
      <c r="AM75" s="23" t="n"/>
      <c r="AN75" s="23" t="n"/>
    </row>
    <row r="76">
      <c r="A76" s="33" t="n"/>
      <c r="B76" s="33" t="n"/>
      <c r="C76" s="25" t="n"/>
      <c r="D76" s="25" t="n"/>
      <c r="E76" s="34" t="n"/>
      <c r="F76" s="34" t="n"/>
      <c r="G76" s="33" t="n"/>
      <c r="H76" s="35" t="n"/>
      <c r="I76" s="34" t="n"/>
      <c r="J76" s="36">
        <f>IFERROR(IF(OR($E76="",NOT(ISNUMBER($E76)),$F76="",NOT(ISNUMBER($F76))),"",$F76-$E76+1),"")</f>
        <v/>
      </c>
      <c r="K76" s="36">
        <f>IFERROR(IF(OR($F76="",NOT(ISNUMBER($F76)),$I76="",NOT(ISNUMBER($I76))),"",$I76-$F76),"")</f>
        <v/>
      </c>
      <c r="L76" s="37">
        <f>IFERROR(IF(OR($C76="",NOT(ISTEXT($C76))),"",IF(AND(ISNUMBER($H76),$H76=1,NOT(ISNUMBER($I76))),"Update Needed",IF(AND(ISNUMBER($H76),$H76=1),IF(AND(ISNUMBER($K76),ISNUMBER('Setup'!$B$7),$K76&gt;'Setup'!$B$7),"Complete Late","Complete"),IF(AND(ISNUMBER($I76),ISNUMBER($K76),ISNUMBER('Setup'!$B$7),$K76&gt;'Setup'!$B$7),"Late",IF(AND(ISNUMBER($H76),$H76&gt;0),"In Progress",IF(AND(NOT(ISNUMBER($I76)),ISNUMBER($F76),ISNUMBER('Setup'!$B$6),$F76&lt;'Setup'!$B$6),"Update Needed","Not Started")))))),"")</f>
        <v/>
      </c>
      <c r="M76" s="36">
        <f>IFERROR(IF(AND(ISTEXT($C76),$C76&lt;&gt;"",ISNUMBER($K76),ISNUMBER('Setup'!$B$7),$K76&gt;'Setup'!$B$7),COUNTIFS($K$7:$K76,"&gt;"&amp;'Setup'!$B$7,$C$7:$C76,"&lt;&gt;"),""),"")</f>
        <v/>
      </c>
      <c r="O76" s="23" t="n"/>
      <c r="P76" s="23" t="n"/>
      <c r="Q76" s="23" t="n"/>
      <c r="R76" s="23" t="n"/>
      <c r="S76" s="23" t="n"/>
      <c r="T76" s="23" t="n"/>
      <c r="U76" s="23" t="n"/>
      <c r="V76" s="23" t="n"/>
      <c r="W76" s="23" t="n"/>
      <c r="X76" s="23" t="n"/>
      <c r="Y76" s="23" t="n"/>
      <c r="Z76" s="23" t="n"/>
      <c r="AA76" s="23" t="n"/>
      <c r="AB76" s="23" t="n"/>
      <c r="AC76" s="23" t="n"/>
      <c r="AD76" s="23" t="n"/>
      <c r="AE76" s="23" t="n"/>
      <c r="AF76" s="23" t="n"/>
      <c r="AG76" s="23" t="n"/>
      <c r="AH76" s="23" t="n"/>
      <c r="AI76" s="23" t="n"/>
      <c r="AJ76" s="23" t="n"/>
      <c r="AK76" s="23" t="n"/>
      <c r="AL76" s="23" t="n"/>
      <c r="AM76" s="23" t="n"/>
      <c r="AN76" s="23" t="n"/>
    </row>
    <row r="77">
      <c r="A77" s="33" t="n"/>
      <c r="B77" s="33" t="n"/>
      <c r="C77" s="25" t="n"/>
      <c r="D77" s="25" t="n"/>
      <c r="E77" s="34" t="n"/>
      <c r="F77" s="34" t="n"/>
      <c r="G77" s="33" t="n"/>
      <c r="H77" s="35" t="n"/>
      <c r="I77" s="34" t="n"/>
      <c r="J77" s="36">
        <f>IFERROR(IF(OR($E77="",NOT(ISNUMBER($E77)),$F77="",NOT(ISNUMBER($F77))),"",$F77-$E77+1),"")</f>
        <v/>
      </c>
      <c r="K77" s="36">
        <f>IFERROR(IF(OR($F77="",NOT(ISNUMBER($F77)),$I77="",NOT(ISNUMBER($I77))),"",$I77-$F77),"")</f>
        <v/>
      </c>
      <c r="L77" s="37">
        <f>IFERROR(IF(OR($C77="",NOT(ISTEXT($C77))),"",IF(AND(ISNUMBER($H77),$H77=1,NOT(ISNUMBER($I77))),"Update Needed",IF(AND(ISNUMBER($H77),$H77=1),IF(AND(ISNUMBER($K77),ISNUMBER('Setup'!$B$7),$K77&gt;'Setup'!$B$7),"Complete Late","Complete"),IF(AND(ISNUMBER($I77),ISNUMBER($K77),ISNUMBER('Setup'!$B$7),$K77&gt;'Setup'!$B$7),"Late",IF(AND(ISNUMBER($H77),$H77&gt;0),"In Progress",IF(AND(NOT(ISNUMBER($I77)),ISNUMBER($F77),ISNUMBER('Setup'!$B$6),$F77&lt;'Setup'!$B$6),"Update Needed","Not Started")))))),"")</f>
        <v/>
      </c>
      <c r="M77" s="36">
        <f>IFERROR(IF(AND(ISTEXT($C77),$C77&lt;&gt;"",ISNUMBER($K77),ISNUMBER('Setup'!$B$7),$K77&gt;'Setup'!$B$7),COUNTIFS($K$7:$K77,"&gt;"&amp;'Setup'!$B$7,$C$7:$C77,"&lt;&gt;"),""),"")</f>
        <v/>
      </c>
      <c r="O77" s="23" t="n"/>
      <c r="P77" s="23" t="n"/>
      <c r="Q77" s="23" t="n"/>
      <c r="R77" s="23" t="n"/>
      <c r="S77" s="23" t="n"/>
      <c r="T77" s="23" t="n"/>
      <c r="U77" s="23" t="n"/>
      <c r="V77" s="23" t="n"/>
      <c r="W77" s="23" t="n"/>
      <c r="X77" s="23" t="n"/>
      <c r="Y77" s="23" t="n"/>
      <c r="Z77" s="23" t="n"/>
      <c r="AA77" s="23" t="n"/>
      <c r="AB77" s="23" t="n"/>
      <c r="AC77" s="23" t="n"/>
      <c r="AD77" s="23" t="n"/>
      <c r="AE77" s="23" t="n"/>
      <c r="AF77" s="23" t="n"/>
      <c r="AG77" s="23" t="n"/>
      <c r="AH77" s="23" t="n"/>
      <c r="AI77" s="23" t="n"/>
      <c r="AJ77" s="23" t="n"/>
      <c r="AK77" s="23" t="n"/>
      <c r="AL77" s="23" t="n"/>
      <c r="AM77" s="23" t="n"/>
      <c r="AN77" s="23" t="n"/>
    </row>
    <row r="78">
      <c r="A78" s="33" t="n"/>
      <c r="B78" s="33" t="n"/>
      <c r="C78" s="25" t="n"/>
      <c r="D78" s="25" t="n"/>
      <c r="E78" s="34" t="n"/>
      <c r="F78" s="34" t="n"/>
      <c r="G78" s="33" t="n"/>
      <c r="H78" s="35" t="n"/>
      <c r="I78" s="34" t="n"/>
      <c r="J78" s="36">
        <f>IFERROR(IF(OR($E78="",NOT(ISNUMBER($E78)),$F78="",NOT(ISNUMBER($F78))),"",$F78-$E78+1),"")</f>
        <v/>
      </c>
      <c r="K78" s="36">
        <f>IFERROR(IF(OR($F78="",NOT(ISNUMBER($F78)),$I78="",NOT(ISNUMBER($I78))),"",$I78-$F78),"")</f>
        <v/>
      </c>
      <c r="L78" s="37">
        <f>IFERROR(IF(OR($C78="",NOT(ISTEXT($C78))),"",IF(AND(ISNUMBER($H78),$H78=1,NOT(ISNUMBER($I78))),"Update Needed",IF(AND(ISNUMBER($H78),$H78=1),IF(AND(ISNUMBER($K78),ISNUMBER('Setup'!$B$7),$K78&gt;'Setup'!$B$7),"Complete Late","Complete"),IF(AND(ISNUMBER($I78),ISNUMBER($K78),ISNUMBER('Setup'!$B$7),$K78&gt;'Setup'!$B$7),"Late",IF(AND(ISNUMBER($H78),$H78&gt;0),"In Progress",IF(AND(NOT(ISNUMBER($I78)),ISNUMBER($F78),ISNUMBER('Setup'!$B$6),$F78&lt;'Setup'!$B$6),"Update Needed","Not Started")))))),"")</f>
        <v/>
      </c>
      <c r="M78" s="36">
        <f>IFERROR(IF(AND(ISTEXT($C78),$C78&lt;&gt;"",ISNUMBER($K78),ISNUMBER('Setup'!$B$7),$K78&gt;'Setup'!$B$7),COUNTIFS($K$7:$K78,"&gt;"&amp;'Setup'!$B$7,$C$7:$C78,"&lt;&gt;"),""),"")</f>
        <v/>
      </c>
      <c r="O78" s="23" t="n"/>
      <c r="P78" s="23" t="n"/>
      <c r="Q78" s="23" t="n"/>
      <c r="R78" s="23" t="n"/>
      <c r="S78" s="23" t="n"/>
      <c r="T78" s="23" t="n"/>
      <c r="U78" s="23" t="n"/>
      <c r="V78" s="23" t="n"/>
      <c r="W78" s="23" t="n"/>
      <c r="X78" s="23" t="n"/>
      <c r="Y78" s="23" t="n"/>
      <c r="Z78" s="23" t="n"/>
      <c r="AA78" s="23" t="n"/>
      <c r="AB78" s="23" t="n"/>
      <c r="AC78" s="23" t="n"/>
      <c r="AD78" s="23" t="n"/>
      <c r="AE78" s="23" t="n"/>
      <c r="AF78" s="23" t="n"/>
      <c r="AG78" s="23" t="n"/>
      <c r="AH78" s="23" t="n"/>
      <c r="AI78" s="23" t="n"/>
      <c r="AJ78" s="23" t="n"/>
      <c r="AK78" s="23" t="n"/>
      <c r="AL78" s="23" t="n"/>
      <c r="AM78" s="23" t="n"/>
      <c r="AN78" s="23" t="n"/>
    </row>
    <row r="79">
      <c r="A79" s="33" t="n"/>
      <c r="B79" s="33" t="n"/>
      <c r="C79" s="25" t="n"/>
      <c r="D79" s="25" t="n"/>
      <c r="E79" s="34" t="n"/>
      <c r="F79" s="34" t="n"/>
      <c r="G79" s="33" t="n"/>
      <c r="H79" s="35" t="n"/>
      <c r="I79" s="34" t="n"/>
      <c r="J79" s="36">
        <f>IFERROR(IF(OR($E79="",NOT(ISNUMBER($E79)),$F79="",NOT(ISNUMBER($F79))),"",$F79-$E79+1),"")</f>
        <v/>
      </c>
      <c r="K79" s="36">
        <f>IFERROR(IF(OR($F79="",NOT(ISNUMBER($F79)),$I79="",NOT(ISNUMBER($I79))),"",$I79-$F79),"")</f>
        <v/>
      </c>
      <c r="L79" s="37">
        <f>IFERROR(IF(OR($C79="",NOT(ISTEXT($C79))),"",IF(AND(ISNUMBER($H79),$H79=1,NOT(ISNUMBER($I79))),"Update Needed",IF(AND(ISNUMBER($H79),$H79=1),IF(AND(ISNUMBER($K79),ISNUMBER('Setup'!$B$7),$K79&gt;'Setup'!$B$7),"Complete Late","Complete"),IF(AND(ISNUMBER($I79),ISNUMBER($K79),ISNUMBER('Setup'!$B$7),$K79&gt;'Setup'!$B$7),"Late",IF(AND(ISNUMBER($H79),$H79&gt;0),"In Progress",IF(AND(NOT(ISNUMBER($I79)),ISNUMBER($F79),ISNUMBER('Setup'!$B$6),$F79&lt;'Setup'!$B$6),"Update Needed","Not Started")))))),"")</f>
        <v/>
      </c>
      <c r="M79" s="36">
        <f>IFERROR(IF(AND(ISTEXT($C79),$C79&lt;&gt;"",ISNUMBER($K79),ISNUMBER('Setup'!$B$7),$K79&gt;'Setup'!$B$7),COUNTIFS($K$7:$K79,"&gt;"&amp;'Setup'!$B$7,$C$7:$C79,"&lt;&gt;"),""),"")</f>
        <v/>
      </c>
      <c r="O79" s="23" t="n"/>
      <c r="P79" s="23" t="n"/>
      <c r="Q79" s="23" t="n"/>
      <c r="R79" s="23" t="n"/>
      <c r="S79" s="23" t="n"/>
      <c r="T79" s="23" t="n"/>
      <c r="U79" s="23" t="n"/>
      <c r="V79" s="23" t="n"/>
      <c r="W79" s="23" t="n"/>
      <c r="X79" s="23" t="n"/>
      <c r="Y79" s="23" t="n"/>
      <c r="Z79" s="23" t="n"/>
      <c r="AA79" s="23" t="n"/>
      <c r="AB79" s="23" t="n"/>
      <c r="AC79" s="23" t="n"/>
      <c r="AD79" s="23" t="n"/>
      <c r="AE79" s="23" t="n"/>
      <c r="AF79" s="23" t="n"/>
      <c r="AG79" s="23" t="n"/>
      <c r="AH79" s="23" t="n"/>
      <c r="AI79" s="23" t="n"/>
      <c r="AJ79" s="23" t="n"/>
      <c r="AK79" s="23" t="n"/>
      <c r="AL79" s="23" t="n"/>
      <c r="AM79" s="23" t="n"/>
      <c r="AN79" s="23" t="n"/>
    </row>
    <row r="80">
      <c r="A80" s="33" t="n"/>
      <c r="B80" s="33" t="n"/>
      <c r="C80" s="25" t="n"/>
      <c r="D80" s="25" t="n"/>
      <c r="E80" s="34" t="n"/>
      <c r="F80" s="34" t="n"/>
      <c r="G80" s="33" t="n"/>
      <c r="H80" s="35" t="n"/>
      <c r="I80" s="34" t="n"/>
      <c r="J80" s="36">
        <f>IFERROR(IF(OR($E80="",NOT(ISNUMBER($E80)),$F80="",NOT(ISNUMBER($F80))),"",$F80-$E80+1),"")</f>
        <v/>
      </c>
      <c r="K80" s="36">
        <f>IFERROR(IF(OR($F80="",NOT(ISNUMBER($F80)),$I80="",NOT(ISNUMBER($I80))),"",$I80-$F80),"")</f>
        <v/>
      </c>
      <c r="L80" s="37">
        <f>IFERROR(IF(OR($C80="",NOT(ISTEXT($C80))),"",IF(AND(ISNUMBER($H80),$H80=1,NOT(ISNUMBER($I80))),"Update Needed",IF(AND(ISNUMBER($H80),$H80=1),IF(AND(ISNUMBER($K80),ISNUMBER('Setup'!$B$7),$K80&gt;'Setup'!$B$7),"Complete Late","Complete"),IF(AND(ISNUMBER($I80),ISNUMBER($K80),ISNUMBER('Setup'!$B$7),$K80&gt;'Setup'!$B$7),"Late",IF(AND(ISNUMBER($H80),$H80&gt;0),"In Progress",IF(AND(NOT(ISNUMBER($I80)),ISNUMBER($F80),ISNUMBER('Setup'!$B$6),$F80&lt;'Setup'!$B$6),"Update Needed","Not Started")))))),"")</f>
        <v/>
      </c>
      <c r="M80" s="36">
        <f>IFERROR(IF(AND(ISTEXT($C80),$C80&lt;&gt;"",ISNUMBER($K80),ISNUMBER('Setup'!$B$7),$K80&gt;'Setup'!$B$7),COUNTIFS($K$7:$K80,"&gt;"&amp;'Setup'!$B$7,$C$7:$C80,"&lt;&gt;"),""),"")</f>
        <v/>
      </c>
      <c r="O80" s="23" t="n"/>
      <c r="P80" s="23" t="n"/>
      <c r="Q80" s="23" t="n"/>
      <c r="R80" s="23" t="n"/>
      <c r="S80" s="23" t="n"/>
      <c r="T80" s="23" t="n"/>
      <c r="U80" s="23" t="n"/>
      <c r="V80" s="23" t="n"/>
      <c r="W80" s="23" t="n"/>
      <c r="X80" s="23" t="n"/>
      <c r="Y80" s="23" t="n"/>
      <c r="Z80" s="23" t="n"/>
      <c r="AA80" s="23" t="n"/>
      <c r="AB80" s="23" t="n"/>
      <c r="AC80" s="23" t="n"/>
      <c r="AD80" s="23" t="n"/>
      <c r="AE80" s="23" t="n"/>
      <c r="AF80" s="23" t="n"/>
      <c r="AG80" s="23" t="n"/>
      <c r="AH80" s="23" t="n"/>
      <c r="AI80" s="23" t="n"/>
      <c r="AJ80" s="23" t="n"/>
      <c r="AK80" s="23" t="n"/>
      <c r="AL80" s="23" t="n"/>
      <c r="AM80" s="23" t="n"/>
      <c r="AN80" s="23" t="n"/>
    </row>
    <row r="81">
      <c r="A81" s="33" t="n"/>
      <c r="B81" s="33" t="n"/>
      <c r="C81" s="25" t="n"/>
      <c r="D81" s="25" t="n"/>
      <c r="E81" s="34" t="n"/>
      <c r="F81" s="34" t="n"/>
      <c r="G81" s="33" t="n"/>
      <c r="H81" s="35" t="n"/>
      <c r="I81" s="34" t="n"/>
      <c r="J81" s="36">
        <f>IFERROR(IF(OR($E81="",NOT(ISNUMBER($E81)),$F81="",NOT(ISNUMBER($F81))),"",$F81-$E81+1),"")</f>
        <v/>
      </c>
      <c r="K81" s="36">
        <f>IFERROR(IF(OR($F81="",NOT(ISNUMBER($F81)),$I81="",NOT(ISNUMBER($I81))),"",$I81-$F81),"")</f>
        <v/>
      </c>
      <c r="L81" s="37">
        <f>IFERROR(IF(OR($C81="",NOT(ISTEXT($C81))),"",IF(AND(ISNUMBER($H81),$H81=1,NOT(ISNUMBER($I81))),"Update Needed",IF(AND(ISNUMBER($H81),$H81=1),IF(AND(ISNUMBER($K81),ISNUMBER('Setup'!$B$7),$K81&gt;'Setup'!$B$7),"Complete Late","Complete"),IF(AND(ISNUMBER($I81),ISNUMBER($K81),ISNUMBER('Setup'!$B$7),$K81&gt;'Setup'!$B$7),"Late",IF(AND(ISNUMBER($H81),$H81&gt;0),"In Progress",IF(AND(NOT(ISNUMBER($I81)),ISNUMBER($F81),ISNUMBER('Setup'!$B$6),$F81&lt;'Setup'!$B$6),"Update Needed","Not Started")))))),"")</f>
        <v/>
      </c>
      <c r="M81" s="36">
        <f>IFERROR(IF(AND(ISTEXT($C81),$C81&lt;&gt;"",ISNUMBER($K81),ISNUMBER('Setup'!$B$7),$K81&gt;'Setup'!$B$7),COUNTIFS($K$7:$K81,"&gt;"&amp;'Setup'!$B$7,$C$7:$C81,"&lt;&gt;"),""),"")</f>
        <v/>
      </c>
      <c r="O81" s="23" t="n"/>
      <c r="P81" s="23" t="n"/>
      <c r="Q81" s="23" t="n"/>
      <c r="R81" s="23" t="n"/>
      <c r="S81" s="23" t="n"/>
      <c r="T81" s="23" t="n"/>
      <c r="U81" s="23" t="n"/>
      <c r="V81" s="23" t="n"/>
      <c r="W81" s="23" t="n"/>
      <c r="X81" s="23" t="n"/>
      <c r="Y81" s="23" t="n"/>
      <c r="Z81" s="23" t="n"/>
      <c r="AA81" s="23" t="n"/>
      <c r="AB81" s="23" t="n"/>
      <c r="AC81" s="23" t="n"/>
      <c r="AD81" s="23" t="n"/>
      <c r="AE81" s="23" t="n"/>
      <c r="AF81" s="23" t="n"/>
      <c r="AG81" s="23" t="n"/>
      <c r="AH81" s="23" t="n"/>
      <c r="AI81" s="23" t="n"/>
      <c r="AJ81" s="23" t="n"/>
      <c r="AK81" s="23" t="n"/>
      <c r="AL81" s="23" t="n"/>
      <c r="AM81" s="23" t="n"/>
      <c r="AN81" s="23" t="n"/>
    </row>
    <row r="82">
      <c r="A82" s="33" t="n"/>
      <c r="B82" s="33" t="n"/>
      <c r="C82" s="25" t="n"/>
      <c r="D82" s="25" t="n"/>
      <c r="E82" s="34" t="n"/>
      <c r="F82" s="34" t="n"/>
      <c r="G82" s="33" t="n"/>
      <c r="H82" s="35" t="n"/>
      <c r="I82" s="34" t="n"/>
      <c r="J82" s="36">
        <f>IFERROR(IF(OR($E82="",NOT(ISNUMBER($E82)),$F82="",NOT(ISNUMBER($F82))),"",$F82-$E82+1),"")</f>
        <v/>
      </c>
      <c r="K82" s="36">
        <f>IFERROR(IF(OR($F82="",NOT(ISNUMBER($F82)),$I82="",NOT(ISNUMBER($I82))),"",$I82-$F82),"")</f>
        <v/>
      </c>
      <c r="L82" s="37">
        <f>IFERROR(IF(OR($C82="",NOT(ISTEXT($C82))),"",IF(AND(ISNUMBER($H82),$H82=1,NOT(ISNUMBER($I82))),"Update Needed",IF(AND(ISNUMBER($H82),$H82=1),IF(AND(ISNUMBER($K82),ISNUMBER('Setup'!$B$7),$K82&gt;'Setup'!$B$7),"Complete Late","Complete"),IF(AND(ISNUMBER($I82),ISNUMBER($K82),ISNUMBER('Setup'!$B$7),$K82&gt;'Setup'!$B$7),"Late",IF(AND(ISNUMBER($H82),$H82&gt;0),"In Progress",IF(AND(NOT(ISNUMBER($I82)),ISNUMBER($F82),ISNUMBER('Setup'!$B$6),$F82&lt;'Setup'!$B$6),"Update Needed","Not Started")))))),"")</f>
        <v/>
      </c>
      <c r="M82" s="36">
        <f>IFERROR(IF(AND(ISTEXT($C82),$C82&lt;&gt;"",ISNUMBER($K82),ISNUMBER('Setup'!$B$7),$K82&gt;'Setup'!$B$7),COUNTIFS($K$7:$K82,"&gt;"&amp;'Setup'!$B$7,$C$7:$C82,"&lt;&gt;"),""),"")</f>
        <v/>
      </c>
      <c r="O82" s="23" t="n"/>
      <c r="P82" s="23" t="n"/>
      <c r="Q82" s="23" t="n"/>
      <c r="R82" s="23" t="n"/>
      <c r="S82" s="23" t="n"/>
      <c r="T82" s="23" t="n"/>
      <c r="U82" s="23" t="n"/>
      <c r="V82" s="23" t="n"/>
      <c r="W82" s="23" t="n"/>
      <c r="X82" s="23" t="n"/>
      <c r="Y82" s="23" t="n"/>
      <c r="Z82" s="23" t="n"/>
      <c r="AA82" s="23" t="n"/>
      <c r="AB82" s="23" t="n"/>
      <c r="AC82" s="23" t="n"/>
      <c r="AD82" s="23" t="n"/>
      <c r="AE82" s="23" t="n"/>
      <c r="AF82" s="23" t="n"/>
      <c r="AG82" s="23" t="n"/>
      <c r="AH82" s="23" t="n"/>
      <c r="AI82" s="23" t="n"/>
      <c r="AJ82" s="23" t="n"/>
      <c r="AK82" s="23" t="n"/>
      <c r="AL82" s="23" t="n"/>
      <c r="AM82" s="23" t="n"/>
      <c r="AN82" s="23" t="n"/>
    </row>
    <row r="83">
      <c r="A83" s="33" t="n"/>
      <c r="B83" s="33" t="n"/>
      <c r="C83" s="25" t="n"/>
      <c r="D83" s="25" t="n"/>
      <c r="E83" s="34" t="n"/>
      <c r="F83" s="34" t="n"/>
      <c r="G83" s="33" t="n"/>
      <c r="H83" s="35" t="n"/>
      <c r="I83" s="34" t="n"/>
      <c r="J83" s="36">
        <f>IFERROR(IF(OR($E83="",NOT(ISNUMBER($E83)),$F83="",NOT(ISNUMBER($F83))),"",$F83-$E83+1),"")</f>
        <v/>
      </c>
      <c r="K83" s="36">
        <f>IFERROR(IF(OR($F83="",NOT(ISNUMBER($F83)),$I83="",NOT(ISNUMBER($I83))),"",$I83-$F83),"")</f>
        <v/>
      </c>
      <c r="L83" s="37">
        <f>IFERROR(IF(OR($C83="",NOT(ISTEXT($C83))),"",IF(AND(ISNUMBER($H83),$H83=1,NOT(ISNUMBER($I83))),"Update Needed",IF(AND(ISNUMBER($H83),$H83=1),IF(AND(ISNUMBER($K83),ISNUMBER('Setup'!$B$7),$K83&gt;'Setup'!$B$7),"Complete Late","Complete"),IF(AND(ISNUMBER($I83),ISNUMBER($K83),ISNUMBER('Setup'!$B$7),$K83&gt;'Setup'!$B$7),"Late",IF(AND(ISNUMBER($H83),$H83&gt;0),"In Progress",IF(AND(NOT(ISNUMBER($I83)),ISNUMBER($F83),ISNUMBER('Setup'!$B$6),$F83&lt;'Setup'!$B$6),"Update Needed","Not Started")))))),"")</f>
        <v/>
      </c>
      <c r="M83" s="36">
        <f>IFERROR(IF(AND(ISTEXT($C83),$C83&lt;&gt;"",ISNUMBER($K83),ISNUMBER('Setup'!$B$7),$K83&gt;'Setup'!$B$7),COUNTIFS($K$7:$K83,"&gt;"&amp;'Setup'!$B$7,$C$7:$C83,"&lt;&gt;"),""),"")</f>
        <v/>
      </c>
      <c r="O83" s="23" t="n"/>
      <c r="P83" s="23" t="n"/>
      <c r="Q83" s="23" t="n"/>
      <c r="R83" s="23" t="n"/>
      <c r="S83" s="23" t="n"/>
      <c r="T83" s="23" t="n"/>
      <c r="U83" s="23" t="n"/>
      <c r="V83" s="23" t="n"/>
      <c r="W83" s="23" t="n"/>
      <c r="X83" s="23" t="n"/>
      <c r="Y83" s="23" t="n"/>
      <c r="Z83" s="23" t="n"/>
      <c r="AA83" s="23" t="n"/>
      <c r="AB83" s="23" t="n"/>
      <c r="AC83" s="23" t="n"/>
      <c r="AD83" s="23" t="n"/>
      <c r="AE83" s="23" t="n"/>
      <c r="AF83" s="23" t="n"/>
      <c r="AG83" s="23" t="n"/>
      <c r="AH83" s="23" t="n"/>
      <c r="AI83" s="23" t="n"/>
      <c r="AJ83" s="23" t="n"/>
      <c r="AK83" s="23" t="n"/>
      <c r="AL83" s="23" t="n"/>
      <c r="AM83" s="23" t="n"/>
      <c r="AN83" s="23" t="n"/>
    </row>
    <row r="84">
      <c r="A84" s="33" t="n"/>
      <c r="B84" s="33" t="n"/>
      <c r="C84" s="25" t="n"/>
      <c r="D84" s="25" t="n"/>
      <c r="E84" s="34" t="n"/>
      <c r="F84" s="34" t="n"/>
      <c r="G84" s="33" t="n"/>
      <c r="H84" s="35" t="n"/>
      <c r="I84" s="34" t="n"/>
      <c r="J84" s="36">
        <f>IFERROR(IF(OR($E84="",NOT(ISNUMBER($E84)),$F84="",NOT(ISNUMBER($F84))),"",$F84-$E84+1),"")</f>
        <v/>
      </c>
      <c r="K84" s="36">
        <f>IFERROR(IF(OR($F84="",NOT(ISNUMBER($F84)),$I84="",NOT(ISNUMBER($I84))),"",$I84-$F84),"")</f>
        <v/>
      </c>
      <c r="L84" s="37">
        <f>IFERROR(IF(OR($C84="",NOT(ISTEXT($C84))),"",IF(AND(ISNUMBER($H84),$H84=1,NOT(ISNUMBER($I84))),"Update Needed",IF(AND(ISNUMBER($H84),$H84=1),IF(AND(ISNUMBER($K84),ISNUMBER('Setup'!$B$7),$K84&gt;'Setup'!$B$7),"Complete Late","Complete"),IF(AND(ISNUMBER($I84),ISNUMBER($K84),ISNUMBER('Setup'!$B$7),$K84&gt;'Setup'!$B$7),"Late",IF(AND(ISNUMBER($H84),$H84&gt;0),"In Progress",IF(AND(NOT(ISNUMBER($I84)),ISNUMBER($F84),ISNUMBER('Setup'!$B$6),$F84&lt;'Setup'!$B$6),"Update Needed","Not Started")))))),"")</f>
        <v/>
      </c>
      <c r="M84" s="36">
        <f>IFERROR(IF(AND(ISTEXT($C84),$C84&lt;&gt;"",ISNUMBER($K84),ISNUMBER('Setup'!$B$7),$K84&gt;'Setup'!$B$7),COUNTIFS($K$7:$K84,"&gt;"&amp;'Setup'!$B$7,$C$7:$C84,"&lt;&gt;"),""),"")</f>
        <v/>
      </c>
      <c r="O84" s="23" t="n"/>
      <c r="P84" s="23" t="n"/>
      <c r="Q84" s="23" t="n"/>
      <c r="R84" s="23" t="n"/>
      <c r="S84" s="23" t="n"/>
      <c r="T84" s="23" t="n"/>
      <c r="U84" s="23" t="n"/>
      <c r="V84" s="23" t="n"/>
      <c r="W84" s="23" t="n"/>
      <c r="X84" s="23" t="n"/>
      <c r="Y84" s="23" t="n"/>
      <c r="Z84" s="23" t="n"/>
      <c r="AA84" s="23" t="n"/>
      <c r="AB84" s="23" t="n"/>
      <c r="AC84" s="23" t="n"/>
      <c r="AD84" s="23" t="n"/>
      <c r="AE84" s="23" t="n"/>
      <c r="AF84" s="23" t="n"/>
      <c r="AG84" s="23" t="n"/>
      <c r="AH84" s="23" t="n"/>
      <c r="AI84" s="23" t="n"/>
      <c r="AJ84" s="23" t="n"/>
      <c r="AK84" s="23" t="n"/>
      <c r="AL84" s="23" t="n"/>
      <c r="AM84" s="23" t="n"/>
      <c r="AN84" s="23" t="n"/>
    </row>
    <row r="85">
      <c r="A85" s="33" t="n"/>
      <c r="B85" s="33" t="n"/>
      <c r="C85" s="25" t="n"/>
      <c r="D85" s="25" t="n"/>
      <c r="E85" s="34" t="n"/>
      <c r="F85" s="34" t="n"/>
      <c r="G85" s="33" t="n"/>
      <c r="H85" s="35" t="n"/>
      <c r="I85" s="34" t="n"/>
      <c r="J85" s="36">
        <f>IFERROR(IF(OR($E85="",NOT(ISNUMBER($E85)),$F85="",NOT(ISNUMBER($F85))),"",$F85-$E85+1),"")</f>
        <v/>
      </c>
      <c r="K85" s="36">
        <f>IFERROR(IF(OR($F85="",NOT(ISNUMBER($F85)),$I85="",NOT(ISNUMBER($I85))),"",$I85-$F85),"")</f>
        <v/>
      </c>
      <c r="L85" s="37">
        <f>IFERROR(IF(OR($C85="",NOT(ISTEXT($C85))),"",IF(AND(ISNUMBER($H85),$H85=1,NOT(ISNUMBER($I85))),"Update Needed",IF(AND(ISNUMBER($H85),$H85=1),IF(AND(ISNUMBER($K85),ISNUMBER('Setup'!$B$7),$K85&gt;'Setup'!$B$7),"Complete Late","Complete"),IF(AND(ISNUMBER($I85),ISNUMBER($K85),ISNUMBER('Setup'!$B$7),$K85&gt;'Setup'!$B$7),"Late",IF(AND(ISNUMBER($H85),$H85&gt;0),"In Progress",IF(AND(NOT(ISNUMBER($I85)),ISNUMBER($F85),ISNUMBER('Setup'!$B$6),$F85&lt;'Setup'!$B$6),"Update Needed","Not Started")))))),"")</f>
        <v/>
      </c>
      <c r="M85" s="36">
        <f>IFERROR(IF(AND(ISTEXT($C85),$C85&lt;&gt;"",ISNUMBER($K85),ISNUMBER('Setup'!$B$7),$K85&gt;'Setup'!$B$7),COUNTIFS($K$7:$K85,"&gt;"&amp;'Setup'!$B$7,$C$7:$C85,"&lt;&gt;"),""),"")</f>
        <v/>
      </c>
      <c r="O85" s="23" t="n"/>
      <c r="P85" s="23" t="n"/>
      <c r="Q85" s="23" t="n"/>
      <c r="R85" s="23" t="n"/>
      <c r="S85" s="23" t="n"/>
      <c r="T85" s="23" t="n"/>
      <c r="U85" s="23" t="n"/>
      <c r="V85" s="23" t="n"/>
      <c r="W85" s="23" t="n"/>
      <c r="X85" s="23" t="n"/>
      <c r="Y85" s="23" t="n"/>
      <c r="Z85" s="23" t="n"/>
      <c r="AA85" s="23" t="n"/>
      <c r="AB85" s="23" t="n"/>
      <c r="AC85" s="23" t="n"/>
      <c r="AD85" s="23" t="n"/>
      <c r="AE85" s="23" t="n"/>
      <c r="AF85" s="23" t="n"/>
      <c r="AG85" s="23" t="n"/>
      <c r="AH85" s="23" t="n"/>
      <c r="AI85" s="23" t="n"/>
      <c r="AJ85" s="23" t="n"/>
      <c r="AK85" s="23" t="n"/>
      <c r="AL85" s="23" t="n"/>
      <c r="AM85" s="23" t="n"/>
      <c r="AN85" s="23" t="n"/>
    </row>
    <row r="86">
      <c r="A86" s="33" t="n"/>
      <c r="B86" s="33" t="n"/>
      <c r="C86" s="25" t="n"/>
      <c r="D86" s="25" t="n"/>
      <c r="E86" s="34" t="n"/>
      <c r="F86" s="34" t="n"/>
      <c r="G86" s="33" t="n"/>
      <c r="H86" s="35" t="n"/>
      <c r="I86" s="34" t="n"/>
      <c r="J86" s="36">
        <f>IFERROR(IF(OR($E86="",NOT(ISNUMBER($E86)),$F86="",NOT(ISNUMBER($F86))),"",$F86-$E86+1),"")</f>
        <v/>
      </c>
      <c r="K86" s="36">
        <f>IFERROR(IF(OR($F86="",NOT(ISNUMBER($F86)),$I86="",NOT(ISNUMBER($I86))),"",$I86-$F86),"")</f>
        <v/>
      </c>
      <c r="L86" s="37">
        <f>IFERROR(IF(OR($C86="",NOT(ISTEXT($C86))),"",IF(AND(ISNUMBER($H86),$H86=1,NOT(ISNUMBER($I86))),"Update Needed",IF(AND(ISNUMBER($H86),$H86=1),IF(AND(ISNUMBER($K86),ISNUMBER('Setup'!$B$7),$K86&gt;'Setup'!$B$7),"Complete Late","Complete"),IF(AND(ISNUMBER($I86),ISNUMBER($K86),ISNUMBER('Setup'!$B$7),$K86&gt;'Setup'!$B$7),"Late",IF(AND(ISNUMBER($H86),$H86&gt;0),"In Progress",IF(AND(NOT(ISNUMBER($I86)),ISNUMBER($F86),ISNUMBER('Setup'!$B$6),$F86&lt;'Setup'!$B$6),"Update Needed","Not Started")))))),"")</f>
        <v/>
      </c>
      <c r="M86" s="36">
        <f>IFERROR(IF(AND(ISTEXT($C86),$C86&lt;&gt;"",ISNUMBER($K86),ISNUMBER('Setup'!$B$7),$K86&gt;'Setup'!$B$7),COUNTIFS($K$7:$K86,"&gt;"&amp;'Setup'!$B$7,$C$7:$C86,"&lt;&gt;"),""),"")</f>
        <v/>
      </c>
      <c r="O86" s="23" t="n"/>
      <c r="P86" s="23" t="n"/>
      <c r="Q86" s="23" t="n"/>
      <c r="R86" s="23" t="n"/>
      <c r="S86" s="23" t="n"/>
      <c r="T86" s="23" t="n"/>
      <c r="U86" s="23" t="n"/>
      <c r="V86" s="23" t="n"/>
      <c r="W86" s="23" t="n"/>
      <c r="X86" s="23" t="n"/>
      <c r="Y86" s="23" t="n"/>
      <c r="Z86" s="23" t="n"/>
      <c r="AA86" s="23" t="n"/>
      <c r="AB86" s="23" t="n"/>
      <c r="AC86" s="23" t="n"/>
      <c r="AD86" s="23" t="n"/>
      <c r="AE86" s="23" t="n"/>
      <c r="AF86" s="23" t="n"/>
      <c r="AG86" s="23" t="n"/>
      <c r="AH86" s="23" t="n"/>
      <c r="AI86" s="23" t="n"/>
      <c r="AJ86" s="23" t="n"/>
      <c r="AK86" s="23" t="n"/>
      <c r="AL86" s="23" t="n"/>
      <c r="AM86" s="23" t="n"/>
      <c r="AN86" s="23" t="n"/>
    </row>
    <row r="87">
      <c r="A87" s="33" t="n"/>
      <c r="B87" s="33" t="n"/>
      <c r="C87" s="25" t="n"/>
      <c r="D87" s="25" t="n"/>
      <c r="E87" s="34" t="n"/>
      <c r="F87" s="34" t="n"/>
      <c r="G87" s="33" t="n"/>
      <c r="H87" s="35" t="n"/>
      <c r="I87" s="34" t="n"/>
      <c r="J87" s="36">
        <f>IFERROR(IF(OR($E87="",NOT(ISNUMBER($E87)),$F87="",NOT(ISNUMBER($F87))),"",$F87-$E87+1),"")</f>
        <v/>
      </c>
      <c r="K87" s="36">
        <f>IFERROR(IF(OR($F87="",NOT(ISNUMBER($F87)),$I87="",NOT(ISNUMBER($I87))),"",$I87-$F87),"")</f>
        <v/>
      </c>
      <c r="L87" s="37">
        <f>IFERROR(IF(OR($C87="",NOT(ISTEXT($C87))),"",IF(AND(ISNUMBER($H87),$H87=1,NOT(ISNUMBER($I87))),"Update Needed",IF(AND(ISNUMBER($H87),$H87=1),IF(AND(ISNUMBER($K87),ISNUMBER('Setup'!$B$7),$K87&gt;'Setup'!$B$7),"Complete Late","Complete"),IF(AND(ISNUMBER($I87),ISNUMBER($K87),ISNUMBER('Setup'!$B$7),$K87&gt;'Setup'!$B$7),"Late",IF(AND(ISNUMBER($H87),$H87&gt;0),"In Progress",IF(AND(NOT(ISNUMBER($I87)),ISNUMBER($F87),ISNUMBER('Setup'!$B$6),$F87&lt;'Setup'!$B$6),"Update Needed","Not Started")))))),"")</f>
        <v/>
      </c>
      <c r="M87" s="36">
        <f>IFERROR(IF(AND(ISTEXT($C87),$C87&lt;&gt;"",ISNUMBER($K87),ISNUMBER('Setup'!$B$7),$K87&gt;'Setup'!$B$7),COUNTIFS($K$7:$K87,"&gt;"&amp;'Setup'!$B$7,$C$7:$C87,"&lt;&gt;"),""),"")</f>
        <v/>
      </c>
      <c r="O87" s="23" t="n"/>
      <c r="P87" s="23" t="n"/>
      <c r="Q87" s="23" t="n"/>
      <c r="R87" s="23" t="n"/>
      <c r="S87" s="23" t="n"/>
      <c r="T87" s="23" t="n"/>
      <c r="U87" s="23" t="n"/>
      <c r="V87" s="23" t="n"/>
      <c r="W87" s="23" t="n"/>
      <c r="X87" s="23" t="n"/>
      <c r="Y87" s="23" t="n"/>
      <c r="Z87" s="23" t="n"/>
      <c r="AA87" s="23" t="n"/>
      <c r="AB87" s="23" t="n"/>
      <c r="AC87" s="23" t="n"/>
      <c r="AD87" s="23" t="n"/>
      <c r="AE87" s="23" t="n"/>
      <c r="AF87" s="23" t="n"/>
      <c r="AG87" s="23" t="n"/>
      <c r="AH87" s="23" t="n"/>
      <c r="AI87" s="23" t="n"/>
      <c r="AJ87" s="23" t="n"/>
      <c r="AK87" s="23" t="n"/>
      <c r="AL87" s="23" t="n"/>
      <c r="AM87" s="23" t="n"/>
      <c r="AN87" s="23" t="n"/>
    </row>
    <row r="88">
      <c r="A88" s="33" t="n"/>
      <c r="B88" s="33" t="n"/>
      <c r="C88" s="25" t="n"/>
      <c r="D88" s="25" t="n"/>
      <c r="E88" s="34" t="n"/>
      <c r="F88" s="34" t="n"/>
      <c r="G88" s="33" t="n"/>
      <c r="H88" s="35" t="n"/>
      <c r="I88" s="34" t="n"/>
      <c r="J88" s="36">
        <f>IFERROR(IF(OR($E88="",NOT(ISNUMBER($E88)),$F88="",NOT(ISNUMBER($F88))),"",$F88-$E88+1),"")</f>
        <v/>
      </c>
      <c r="K88" s="36">
        <f>IFERROR(IF(OR($F88="",NOT(ISNUMBER($F88)),$I88="",NOT(ISNUMBER($I88))),"",$I88-$F88),"")</f>
        <v/>
      </c>
      <c r="L88" s="37">
        <f>IFERROR(IF(OR($C88="",NOT(ISTEXT($C88))),"",IF(AND(ISNUMBER($H88),$H88=1,NOT(ISNUMBER($I88))),"Update Needed",IF(AND(ISNUMBER($H88),$H88=1),IF(AND(ISNUMBER($K88),ISNUMBER('Setup'!$B$7),$K88&gt;'Setup'!$B$7),"Complete Late","Complete"),IF(AND(ISNUMBER($I88),ISNUMBER($K88),ISNUMBER('Setup'!$B$7),$K88&gt;'Setup'!$B$7),"Late",IF(AND(ISNUMBER($H88),$H88&gt;0),"In Progress",IF(AND(NOT(ISNUMBER($I88)),ISNUMBER($F88),ISNUMBER('Setup'!$B$6),$F88&lt;'Setup'!$B$6),"Update Needed","Not Started")))))),"")</f>
        <v/>
      </c>
      <c r="M88" s="36">
        <f>IFERROR(IF(AND(ISTEXT($C88),$C88&lt;&gt;"",ISNUMBER($K88),ISNUMBER('Setup'!$B$7),$K88&gt;'Setup'!$B$7),COUNTIFS($K$7:$K88,"&gt;"&amp;'Setup'!$B$7,$C$7:$C88,"&lt;&gt;"),""),"")</f>
        <v/>
      </c>
      <c r="O88" s="23" t="n"/>
      <c r="P88" s="23" t="n"/>
      <c r="Q88" s="23" t="n"/>
      <c r="R88" s="23" t="n"/>
      <c r="S88" s="23" t="n"/>
      <c r="T88" s="23" t="n"/>
      <c r="U88" s="23" t="n"/>
      <c r="V88" s="23" t="n"/>
      <c r="W88" s="23" t="n"/>
      <c r="X88" s="23" t="n"/>
      <c r="Y88" s="23" t="n"/>
      <c r="Z88" s="23" t="n"/>
      <c r="AA88" s="23" t="n"/>
      <c r="AB88" s="23" t="n"/>
      <c r="AC88" s="23" t="n"/>
      <c r="AD88" s="23" t="n"/>
      <c r="AE88" s="23" t="n"/>
      <c r="AF88" s="23" t="n"/>
      <c r="AG88" s="23" t="n"/>
      <c r="AH88" s="23" t="n"/>
      <c r="AI88" s="23" t="n"/>
      <c r="AJ88" s="23" t="n"/>
      <c r="AK88" s="23" t="n"/>
      <c r="AL88" s="23" t="n"/>
      <c r="AM88" s="23" t="n"/>
      <c r="AN88" s="23" t="n"/>
    </row>
    <row r="89">
      <c r="A89" s="33" t="n"/>
      <c r="B89" s="33" t="n"/>
      <c r="C89" s="25" t="n"/>
      <c r="D89" s="25" t="n"/>
      <c r="E89" s="34" t="n"/>
      <c r="F89" s="34" t="n"/>
      <c r="G89" s="33" t="n"/>
      <c r="H89" s="35" t="n"/>
      <c r="I89" s="34" t="n"/>
      <c r="J89" s="36">
        <f>IFERROR(IF(OR($E89="",NOT(ISNUMBER($E89)),$F89="",NOT(ISNUMBER($F89))),"",$F89-$E89+1),"")</f>
        <v/>
      </c>
      <c r="K89" s="36">
        <f>IFERROR(IF(OR($F89="",NOT(ISNUMBER($F89)),$I89="",NOT(ISNUMBER($I89))),"",$I89-$F89),"")</f>
        <v/>
      </c>
      <c r="L89" s="37">
        <f>IFERROR(IF(OR($C89="",NOT(ISTEXT($C89))),"",IF(AND(ISNUMBER($H89),$H89=1,NOT(ISNUMBER($I89))),"Update Needed",IF(AND(ISNUMBER($H89),$H89=1),IF(AND(ISNUMBER($K89),ISNUMBER('Setup'!$B$7),$K89&gt;'Setup'!$B$7),"Complete Late","Complete"),IF(AND(ISNUMBER($I89),ISNUMBER($K89),ISNUMBER('Setup'!$B$7),$K89&gt;'Setup'!$B$7),"Late",IF(AND(ISNUMBER($H89),$H89&gt;0),"In Progress",IF(AND(NOT(ISNUMBER($I89)),ISNUMBER($F89),ISNUMBER('Setup'!$B$6),$F89&lt;'Setup'!$B$6),"Update Needed","Not Started")))))),"")</f>
        <v/>
      </c>
      <c r="M89" s="36">
        <f>IFERROR(IF(AND(ISTEXT($C89),$C89&lt;&gt;"",ISNUMBER($K89),ISNUMBER('Setup'!$B$7),$K89&gt;'Setup'!$B$7),COUNTIFS($K$7:$K89,"&gt;"&amp;'Setup'!$B$7,$C$7:$C89,"&lt;&gt;"),""),"")</f>
        <v/>
      </c>
      <c r="O89" s="23" t="n"/>
      <c r="P89" s="23" t="n"/>
      <c r="Q89" s="23" t="n"/>
      <c r="R89" s="23" t="n"/>
      <c r="S89" s="23" t="n"/>
      <c r="T89" s="23" t="n"/>
      <c r="U89" s="23" t="n"/>
      <c r="V89" s="23" t="n"/>
      <c r="W89" s="23" t="n"/>
      <c r="X89" s="23" t="n"/>
      <c r="Y89" s="23" t="n"/>
      <c r="Z89" s="23" t="n"/>
      <c r="AA89" s="23" t="n"/>
      <c r="AB89" s="23" t="n"/>
      <c r="AC89" s="23" t="n"/>
      <c r="AD89" s="23" t="n"/>
      <c r="AE89" s="23" t="n"/>
      <c r="AF89" s="23" t="n"/>
      <c r="AG89" s="23" t="n"/>
      <c r="AH89" s="23" t="n"/>
      <c r="AI89" s="23" t="n"/>
      <c r="AJ89" s="23" t="n"/>
      <c r="AK89" s="23" t="n"/>
      <c r="AL89" s="23" t="n"/>
      <c r="AM89" s="23" t="n"/>
      <c r="AN89" s="23" t="n"/>
    </row>
    <row r="90">
      <c r="A90" s="33" t="n"/>
      <c r="B90" s="33" t="n"/>
      <c r="C90" s="25" t="n"/>
      <c r="D90" s="25" t="n"/>
      <c r="E90" s="34" t="n"/>
      <c r="F90" s="34" t="n"/>
      <c r="G90" s="33" t="n"/>
      <c r="H90" s="35" t="n"/>
      <c r="I90" s="34" t="n"/>
      <c r="J90" s="36">
        <f>IFERROR(IF(OR($E90="",NOT(ISNUMBER($E90)),$F90="",NOT(ISNUMBER($F90))),"",$F90-$E90+1),"")</f>
        <v/>
      </c>
      <c r="K90" s="36">
        <f>IFERROR(IF(OR($F90="",NOT(ISNUMBER($F90)),$I90="",NOT(ISNUMBER($I90))),"",$I90-$F90),"")</f>
        <v/>
      </c>
      <c r="L90" s="37">
        <f>IFERROR(IF(OR($C90="",NOT(ISTEXT($C90))),"",IF(AND(ISNUMBER($H90),$H90=1,NOT(ISNUMBER($I90))),"Update Needed",IF(AND(ISNUMBER($H90),$H90=1),IF(AND(ISNUMBER($K90),ISNUMBER('Setup'!$B$7),$K90&gt;'Setup'!$B$7),"Complete Late","Complete"),IF(AND(ISNUMBER($I90),ISNUMBER($K90),ISNUMBER('Setup'!$B$7),$K90&gt;'Setup'!$B$7),"Late",IF(AND(ISNUMBER($H90),$H90&gt;0),"In Progress",IF(AND(NOT(ISNUMBER($I90)),ISNUMBER($F90),ISNUMBER('Setup'!$B$6),$F90&lt;'Setup'!$B$6),"Update Needed","Not Started")))))),"")</f>
        <v/>
      </c>
      <c r="M90" s="36">
        <f>IFERROR(IF(AND(ISTEXT($C90),$C90&lt;&gt;"",ISNUMBER($K90),ISNUMBER('Setup'!$B$7),$K90&gt;'Setup'!$B$7),COUNTIFS($K$7:$K90,"&gt;"&amp;'Setup'!$B$7,$C$7:$C90,"&lt;&gt;"),""),"")</f>
        <v/>
      </c>
      <c r="O90" s="23" t="n"/>
      <c r="P90" s="23" t="n"/>
      <c r="Q90" s="23" t="n"/>
      <c r="R90" s="23" t="n"/>
      <c r="S90" s="23" t="n"/>
      <c r="T90" s="23" t="n"/>
      <c r="U90" s="23" t="n"/>
      <c r="V90" s="23" t="n"/>
      <c r="W90" s="23" t="n"/>
      <c r="X90" s="23" t="n"/>
      <c r="Y90" s="23" t="n"/>
      <c r="Z90" s="23" t="n"/>
      <c r="AA90" s="23" t="n"/>
      <c r="AB90" s="23" t="n"/>
      <c r="AC90" s="23" t="n"/>
      <c r="AD90" s="23" t="n"/>
      <c r="AE90" s="23" t="n"/>
      <c r="AF90" s="23" t="n"/>
      <c r="AG90" s="23" t="n"/>
      <c r="AH90" s="23" t="n"/>
      <c r="AI90" s="23" t="n"/>
      <c r="AJ90" s="23" t="n"/>
      <c r="AK90" s="23" t="n"/>
      <c r="AL90" s="23" t="n"/>
      <c r="AM90" s="23" t="n"/>
      <c r="AN90" s="23" t="n"/>
    </row>
    <row r="91">
      <c r="A91" s="33" t="n"/>
      <c r="B91" s="33" t="n"/>
      <c r="C91" s="25" t="n"/>
      <c r="D91" s="25" t="n"/>
      <c r="E91" s="34" t="n"/>
      <c r="F91" s="34" t="n"/>
      <c r="G91" s="33" t="n"/>
      <c r="H91" s="35" t="n"/>
      <c r="I91" s="34" t="n"/>
      <c r="J91" s="36">
        <f>IFERROR(IF(OR($E91="",NOT(ISNUMBER($E91)),$F91="",NOT(ISNUMBER($F91))),"",$F91-$E91+1),"")</f>
        <v/>
      </c>
      <c r="K91" s="36">
        <f>IFERROR(IF(OR($F91="",NOT(ISNUMBER($F91)),$I91="",NOT(ISNUMBER($I91))),"",$I91-$F91),"")</f>
        <v/>
      </c>
      <c r="L91" s="37">
        <f>IFERROR(IF(OR($C91="",NOT(ISTEXT($C91))),"",IF(AND(ISNUMBER($H91),$H91=1,NOT(ISNUMBER($I91))),"Update Needed",IF(AND(ISNUMBER($H91),$H91=1),IF(AND(ISNUMBER($K91),ISNUMBER('Setup'!$B$7),$K91&gt;'Setup'!$B$7),"Complete Late","Complete"),IF(AND(ISNUMBER($I91),ISNUMBER($K91),ISNUMBER('Setup'!$B$7),$K91&gt;'Setup'!$B$7),"Late",IF(AND(ISNUMBER($H91),$H91&gt;0),"In Progress",IF(AND(NOT(ISNUMBER($I91)),ISNUMBER($F91),ISNUMBER('Setup'!$B$6),$F91&lt;'Setup'!$B$6),"Update Needed","Not Started")))))),"")</f>
        <v/>
      </c>
      <c r="M91" s="36">
        <f>IFERROR(IF(AND(ISTEXT($C91),$C91&lt;&gt;"",ISNUMBER($K91),ISNUMBER('Setup'!$B$7),$K91&gt;'Setup'!$B$7),COUNTIFS($K$7:$K91,"&gt;"&amp;'Setup'!$B$7,$C$7:$C91,"&lt;&gt;"),""),"")</f>
        <v/>
      </c>
      <c r="O91" s="23" t="n"/>
      <c r="P91" s="23" t="n"/>
      <c r="Q91" s="23" t="n"/>
      <c r="R91" s="23" t="n"/>
      <c r="S91" s="23" t="n"/>
      <c r="T91" s="23" t="n"/>
      <c r="U91" s="23" t="n"/>
      <c r="V91" s="23" t="n"/>
      <c r="W91" s="23" t="n"/>
      <c r="X91" s="23" t="n"/>
      <c r="Y91" s="23" t="n"/>
      <c r="Z91" s="23" t="n"/>
      <c r="AA91" s="23" t="n"/>
      <c r="AB91" s="23" t="n"/>
      <c r="AC91" s="23" t="n"/>
      <c r="AD91" s="23" t="n"/>
      <c r="AE91" s="23" t="n"/>
      <c r="AF91" s="23" t="n"/>
      <c r="AG91" s="23" t="n"/>
      <c r="AH91" s="23" t="n"/>
      <c r="AI91" s="23" t="n"/>
      <c r="AJ91" s="23" t="n"/>
      <c r="AK91" s="23" t="n"/>
      <c r="AL91" s="23" t="n"/>
      <c r="AM91" s="23" t="n"/>
      <c r="AN91" s="23" t="n"/>
    </row>
    <row r="92">
      <c r="A92" s="33" t="n"/>
      <c r="B92" s="33" t="n"/>
      <c r="C92" s="25" t="n"/>
      <c r="D92" s="25" t="n"/>
      <c r="E92" s="34" t="n"/>
      <c r="F92" s="34" t="n"/>
      <c r="G92" s="33" t="n"/>
      <c r="H92" s="35" t="n"/>
      <c r="I92" s="34" t="n"/>
      <c r="J92" s="36">
        <f>IFERROR(IF(OR($E92="",NOT(ISNUMBER($E92)),$F92="",NOT(ISNUMBER($F92))),"",$F92-$E92+1),"")</f>
        <v/>
      </c>
      <c r="K92" s="36">
        <f>IFERROR(IF(OR($F92="",NOT(ISNUMBER($F92)),$I92="",NOT(ISNUMBER($I92))),"",$I92-$F92),"")</f>
        <v/>
      </c>
      <c r="L92" s="37">
        <f>IFERROR(IF(OR($C92="",NOT(ISTEXT($C92))),"",IF(AND(ISNUMBER($H92),$H92=1,NOT(ISNUMBER($I92))),"Update Needed",IF(AND(ISNUMBER($H92),$H92=1),IF(AND(ISNUMBER($K92),ISNUMBER('Setup'!$B$7),$K92&gt;'Setup'!$B$7),"Complete Late","Complete"),IF(AND(ISNUMBER($I92),ISNUMBER($K92),ISNUMBER('Setup'!$B$7),$K92&gt;'Setup'!$B$7),"Late",IF(AND(ISNUMBER($H92),$H92&gt;0),"In Progress",IF(AND(NOT(ISNUMBER($I92)),ISNUMBER($F92),ISNUMBER('Setup'!$B$6),$F92&lt;'Setup'!$B$6),"Update Needed","Not Started")))))),"")</f>
        <v/>
      </c>
      <c r="M92" s="36">
        <f>IFERROR(IF(AND(ISTEXT($C92),$C92&lt;&gt;"",ISNUMBER($K92),ISNUMBER('Setup'!$B$7),$K92&gt;'Setup'!$B$7),COUNTIFS($K$7:$K92,"&gt;"&amp;'Setup'!$B$7,$C$7:$C92,"&lt;&gt;"),""),"")</f>
        <v/>
      </c>
      <c r="O92" s="23" t="n"/>
      <c r="P92" s="23" t="n"/>
      <c r="Q92" s="23" t="n"/>
      <c r="R92" s="23" t="n"/>
      <c r="S92" s="23" t="n"/>
      <c r="T92" s="23" t="n"/>
      <c r="U92" s="23" t="n"/>
      <c r="V92" s="23" t="n"/>
      <c r="W92" s="23" t="n"/>
      <c r="X92" s="23" t="n"/>
      <c r="Y92" s="23" t="n"/>
      <c r="Z92" s="23" t="n"/>
      <c r="AA92" s="23" t="n"/>
      <c r="AB92" s="23" t="n"/>
      <c r="AC92" s="23" t="n"/>
      <c r="AD92" s="23" t="n"/>
      <c r="AE92" s="23" t="n"/>
      <c r="AF92" s="23" t="n"/>
      <c r="AG92" s="23" t="n"/>
      <c r="AH92" s="23" t="n"/>
      <c r="AI92" s="23" t="n"/>
      <c r="AJ92" s="23" t="n"/>
      <c r="AK92" s="23" t="n"/>
      <c r="AL92" s="23" t="n"/>
      <c r="AM92" s="23" t="n"/>
      <c r="AN92" s="23" t="n"/>
    </row>
    <row r="93">
      <c r="A93" s="33" t="n"/>
      <c r="B93" s="33" t="n"/>
      <c r="C93" s="25" t="n"/>
      <c r="D93" s="25" t="n"/>
      <c r="E93" s="34" t="n"/>
      <c r="F93" s="34" t="n"/>
      <c r="G93" s="33" t="n"/>
      <c r="H93" s="35" t="n"/>
      <c r="I93" s="34" t="n"/>
      <c r="J93" s="36">
        <f>IFERROR(IF(OR($E93="",NOT(ISNUMBER($E93)),$F93="",NOT(ISNUMBER($F93))),"",$F93-$E93+1),"")</f>
        <v/>
      </c>
      <c r="K93" s="36">
        <f>IFERROR(IF(OR($F93="",NOT(ISNUMBER($F93)),$I93="",NOT(ISNUMBER($I93))),"",$I93-$F93),"")</f>
        <v/>
      </c>
      <c r="L93" s="37">
        <f>IFERROR(IF(OR($C93="",NOT(ISTEXT($C93))),"",IF(AND(ISNUMBER($H93),$H93=1,NOT(ISNUMBER($I93))),"Update Needed",IF(AND(ISNUMBER($H93),$H93=1),IF(AND(ISNUMBER($K93),ISNUMBER('Setup'!$B$7),$K93&gt;'Setup'!$B$7),"Complete Late","Complete"),IF(AND(ISNUMBER($I93),ISNUMBER($K93),ISNUMBER('Setup'!$B$7),$K93&gt;'Setup'!$B$7),"Late",IF(AND(ISNUMBER($H93),$H93&gt;0),"In Progress",IF(AND(NOT(ISNUMBER($I93)),ISNUMBER($F93),ISNUMBER('Setup'!$B$6),$F93&lt;'Setup'!$B$6),"Update Needed","Not Started")))))),"")</f>
        <v/>
      </c>
      <c r="M93" s="36">
        <f>IFERROR(IF(AND(ISTEXT($C93),$C93&lt;&gt;"",ISNUMBER($K93),ISNUMBER('Setup'!$B$7),$K93&gt;'Setup'!$B$7),COUNTIFS($K$7:$K93,"&gt;"&amp;'Setup'!$B$7,$C$7:$C93,"&lt;&gt;"),""),"")</f>
        <v/>
      </c>
      <c r="O93" s="23" t="n"/>
      <c r="P93" s="23" t="n"/>
      <c r="Q93" s="23" t="n"/>
      <c r="R93" s="23" t="n"/>
      <c r="S93" s="23" t="n"/>
      <c r="T93" s="23" t="n"/>
      <c r="U93" s="23" t="n"/>
      <c r="V93" s="23" t="n"/>
      <c r="W93" s="23" t="n"/>
      <c r="X93" s="23" t="n"/>
      <c r="Y93" s="23" t="n"/>
      <c r="Z93" s="23" t="n"/>
      <c r="AA93" s="23" t="n"/>
      <c r="AB93" s="23" t="n"/>
      <c r="AC93" s="23" t="n"/>
      <c r="AD93" s="23" t="n"/>
      <c r="AE93" s="23" t="n"/>
      <c r="AF93" s="23" t="n"/>
      <c r="AG93" s="23" t="n"/>
      <c r="AH93" s="23" t="n"/>
      <c r="AI93" s="23" t="n"/>
      <c r="AJ93" s="23" t="n"/>
      <c r="AK93" s="23" t="n"/>
      <c r="AL93" s="23" t="n"/>
      <c r="AM93" s="23" t="n"/>
      <c r="AN93" s="23" t="n"/>
    </row>
    <row r="94">
      <c r="A94" s="33" t="n"/>
      <c r="B94" s="33" t="n"/>
      <c r="C94" s="25" t="n"/>
      <c r="D94" s="25" t="n"/>
      <c r="E94" s="34" t="n"/>
      <c r="F94" s="34" t="n"/>
      <c r="G94" s="33" t="n"/>
      <c r="H94" s="35" t="n"/>
      <c r="I94" s="34" t="n"/>
      <c r="J94" s="36">
        <f>IFERROR(IF(OR($E94="",NOT(ISNUMBER($E94)),$F94="",NOT(ISNUMBER($F94))),"",$F94-$E94+1),"")</f>
        <v/>
      </c>
      <c r="K94" s="36">
        <f>IFERROR(IF(OR($F94="",NOT(ISNUMBER($F94)),$I94="",NOT(ISNUMBER($I94))),"",$I94-$F94),"")</f>
        <v/>
      </c>
      <c r="L94" s="37">
        <f>IFERROR(IF(OR($C94="",NOT(ISTEXT($C94))),"",IF(AND(ISNUMBER($H94),$H94=1,NOT(ISNUMBER($I94))),"Update Needed",IF(AND(ISNUMBER($H94),$H94=1),IF(AND(ISNUMBER($K94),ISNUMBER('Setup'!$B$7),$K94&gt;'Setup'!$B$7),"Complete Late","Complete"),IF(AND(ISNUMBER($I94),ISNUMBER($K94),ISNUMBER('Setup'!$B$7),$K94&gt;'Setup'!$B$7),"Late",IF(AND(ISNUMBER($H94),$H94&gt;0),"In Progress",IF(AND(NOT(ISNUMBER($I94)),ISNUMBER($F94),ISNUMBER('Setup'!$B$6),$F94&lt;'Setup'!$B$6),"Update Needed","Not Started")))))),"")</f>
        <v/>
      </c>
      <c r="M94" s="36">
        <f>IFERROR(IF(AND(ISTEXT($C94),$C94&lt;&gt;"",ISNUMBER($K94),ISNUMBER('Setup'!$B$7),$K94&gt;'Setup'!$B$7),COUNTIFS($K$7:$K94,"&gt;"&amp;'Setup'!$B$7,$C$7:$C94,"&lt;&gt;"),""),"")</f>
        <v/>
      </c>
      <c r="O94" s="23" t="n"/>
      <c r="P94" s="23" t="n"/>
      <c r="Q94" s="23" t="n"/>
      <c r="R94" s="23" t="n"/>
      <c r="S94" s="23" t="n"/>
      <c r="T94" s="23" t="n"/>
      <c r="U94" s="23" t="n"/>
      <c r="V94" s="23" t="n"/>
      <c r="W94" s="23" t="n"/>
      <c r="X94" s="23" t="n"/>
      <c r="Y94" s="23" t="n"/>
      <c r="Z94" s="23" t="n"/>
      <c r="AA94" s="23" t="n"/>
      <c r="AB94" s="23" t="n"/>
      <c r="AC94" s="23" t="n"/>
      <c r="AD94" s="23" t="n"/>
      <c r="AE94" s="23" t="n"/>
      <c r="AF94" s="23" t="n"/>
      <c r="AG94" s="23" t="n"/>
      <c r="AH94" s="23" t="n"/>
      <c r="AI94" s="23" t="n"/>
      <c r="AJ94" s="23" t="n"/>
      <c r="AK94" s="23" t="n"/>
      <c r="AL94" s="23" t="n"/>
      <c r="AM94" s="23" t="n"/>
      <c r="AN94" s="23" t="n"/>
    </row>
    <row r="95">
      <c r="A95" s="33" t="n"/>
      <c r="B95" s="33" t="n"/>
      <c r="C95" s="25" t="n"/>
      <c r="D95" s="25" t="n"/>
      <c r="E95" s="34" t="n"/>
      <c r="F95" s="34" t="n"/>
      <c r="G95" s="33" t="n"/>
      <c r="H95" s="35" t="n"/>
      <c r="I95" s="34" t="n"/>
      <c r="J95" s="36">
        <f>IFERROR(IF(OR($E95="",NOT(ISNUMBER($E95)),$F95="",NOT(ISNUMBER($F95))),"",$F95-$E95+1),"")</f>
        <v/>
      </c>
      <c r="K95" s="36">
        <f>IFERROR(IF(OR($F95="",NOT(ISNUMBER($F95)),$I95="",NOT(ISNUMBER($I95))),"",$I95-$F95),"")</f>
        <v/>
      </c>
      <c r="L95" s="37">
        <f>IFERROR(IF(OR($C95="",NOT(ISTEXT($C95))),"",IF(AND(ISNUMBER($H95),$H95=1,NOT(ISNUMBER($I95))),"Update Needed",IF(AND(ISNUMBER($H95),$H95=1),IF(AND(ISNUMBER($K95),ISNUMBER('Setup'!$B$7),$K95&gt;'Setup'!$B$7),"Complete Late","Complete"),IF(AND(ISNUMBER($I95),ISNUMBER($K95),ISNUMBER('Setup'!$B$7),$K95&gt;'Setup'!$B$7),"Late",IF(AND(ISNUMBER($H95),$H95&gt;0),"In Progress",IF(AND(NOT(ISNUMBER($I95)),ISNUMBER($F95),ISNUMBER('Setup'!$B$6),$F95&lt;'Setup'!$B$6),"Update Needed","Not Started")))))),"")</f>
        <v/>
      </c>
      <c r="M95" s="36">
        <f>IFERROR(IF(AND(ISTEXT($C95),$C95&lt;&gt;"",ISNUMBER($K95),ISNUMBER('Setup'!$B$7),$K95&gt;'Setup'!$B$7),COUNTIFS($K$7:$K95,"&gt;"&amp;'Setup'!$B$7,$C$7:$C95,"&lt;&gt;"),""),"")</f>
        <v/>
      </c>
      <c r="O95" s="23" t="n"/>
      <c r="P95" s="23" t="n"/>
      <c r="Q95" s="23" t="n"/>
      <c r="R95" s="23" t="n"/>
      <c r="S95" s="23" t="n"/>
      <c r="T95" s="23" t="n"/>
      <c r="U95" s="23" t="n"/>
      <c r="V95" s="23" t="n"/>
      <c r="W95" s="23" t="n"/>
      <c r="X95" s="23" t="n"/>
      <c r="Y95" s="23" t="n"/>
      <c r="Z95" s="23" t="n"/>
      <c r="AA95" s="23" t="n"/>
      <c r="AB95" s="23" t="n"/>
      <c r="AC95" s="23" t="n"/>
      <c r="AD95" s="23" t="n"/>
      <c r="AE95" s="23" t="n"/>
      <c r="AF95" s="23" t="n"/>
      <c r="AG95" s="23" t="n"/>
      <c r="AH95" s="23" t="n"/>
      <c r="AI95" s="23" t="n"/>
      <c r="AJ95" s="23" t="n"/>
      <c r="AK95" s="23" t="n"/>
      <c r="AL95" s="23" t="n"/>
      <c r="AM95" s="23" t="n"/>
      <c r="AN95" s="23" t="n"/>
    </row>
    <row r="96">
      <c r="A96" s="33" t="n"/>
      <c r="B96" s="33" t="n"/>
      <c r="C96" s="25" t="n"/>
      <c r="D96" s="25" t="n"/>
      <c r="E96" s="34" t="n"/>
      <c r="F96" s="34" t="n"/>
      <c r="G96" s="33" t="n"/>
      <c r="H96" s="35" t="n"/>
      <c r="I96" s="34" t="n"/>
      <c r="J96" s="36">
        <f>IFERROR(IF(OR($E96="",NOT(ISNUMBER($E96)),$F96="",NOT(ISNUMBER($F96))),"",$F96-$E96+1),"")</f>
        <v/>
      </c>
      <c r="K96" s="36">
        <f>IFERROR(IF(OR($F96="",NOT(ISNUMBER($F96)),$I96="",NOT(ISNUMBER($I96))),"",$I96-$F96),"")</f>
        <v/>
      </c>
      <c r="L96" s="37">
        <f>IFERROR(IF(OR($C96="",NOT(ISTEXT($C96))),"",IF(AND(ISNUMBER($H96),$H96=1,NOT(ISNUMBER($I96))),"Update Needed",IF(AND(ISNUMBER($H96),$H96=1),IF(AND(ISNUMBER($K96),ISNUMBER('Setup'!$B$7),$K96&gt;'Setup'!$B$7),"Complete Late","Complete"),IF(AND(ISNUMBER($I96),ISNUMBER($K96),ISNUMBER('Setup'!$B$7),$K96&gt;'Setup'!$B$7),"Late",IF(AND(ISNUMBER($H96),$H96&gt;0),"In Progress",IF(AND(NOT(ISNUMBER($I96)),ISNUMBER($F96),ISNUMBER('Setup'!$B$6),$F96&lt;'Setup'!$B$6),"Update Needed","Not Started")))))),"")</f>
        <v/>
      </c>
      <c r="M96" s="36">
        <f>IFERROR(IF(AND(ISTEXT($C96),$C96&lt;&gt;"",ISNUMBER($K96),ISNUMBER('Setup'!$B$7),$K96&gt;'Setup'!$B$7),COUNTIFS($K$7:$K96,"&gt;"&amp;'Setup'!$B$7,$C$7:$C96,"&lt;&gt;"),""),"")</f>
        <v/>
      </c>
      <c r="O96" s="23" t="n"/>
      <c r="P96" s="23" t="n"/>
      <c r="Q96" s="23" t="n"/>
      <c r="R96" s="23" t="n"/>
      <c r="S96" s="23" t="n"/>
      <c r="T96" s="23" t="n"/>
      <c r="U96" s="23" t="n"/>
      <c r="V96" s="23" t="n"/>
      <c r="W96" s="23" t="n"/>
      <c r="X96" s="23" t="n"/>
      <c r="Y96" s="23" t="n"/>
      <c r="Z96" s="23" t="n"/>
      <c r="AA96" s="23" t="n"/>
      <c r="AB96" s="23" t="n"/>
      <c r="AC96" s="23" t="n"/>
      <c r="AD96" s="23" t="n"/>
      <c r="AE96" s="23" t="n"/>
      <c r="AF96" s="23" t="n"/>
      <c r="AG96" s="23" t="n"/>
      <c r="AH96" s="23" t="n"/>
      <c r="AI96" s="23" t="n"/>
      <c r="AJ96" s="23" t="n"/>
      <c r="AK96" s="23" t="n"/>
      <c r="AL96" s="23" t="n"/>
      <c r="AM96" s="23" t="n"/>
      <c r="AN96" s="23" t="n"/>
    </row>
    <row r="97">
      <c r="A97" s="33" t="n"/>
      <c r="B97" s="33" t="n"/>
      <c r="C97" s="25" t="n"/>
      <c r="D97" s="25" t="n"/>
      <c r="E97" s="34" t="n"/>
      <c r="F97" s="34" t="n"/>
      <c r="G97" s="33" t="n"/>
      <c r="H97" s="35" t="n"/>
      <c r="I97" s="34" t="n"/>
      <c r="J97" s="36">
        <f>IFERROR(IF(OR($E97="",NOT(ISNUMBER($E97)),$F97="",NOT(ISNUMBER($F97))),"",$F97-$E97+1),"")</f>
        <v/>
      </c>
      <c r="K97" s="36">
        <f>IFERROR(IF(OR($F97="",NOT(ISNUMBER($F97)),$I97="",NOT(ISNUMBER($I97))),"",$I97-$F97),"")</f>
        <v/>
      </c>
      <c r="L97" s="37">
        <f>IFERROR(IF(OR($C97="",NOT(ISTEXT($C97))),"",IF(AND(ISNUMBER($H97),$H97=1,NOT(ISNUMBER($I97))),"Update Needed",IF(AND(ISNUMBER($H97),$H97=1),IF(AND(ISNUMBER($K97),ISNUMBER('Setup'!$B$7),$K97&gt;'Setup'!$B$7),"Complete Late","Complete"),IF(AND(ISNUMBER($I97),ISNUMBER($K97),ISNUMBER('Setup'!$B$7),$K97&gt;'Setup'!$B$7),"Late",IF(AND(ISNUMBER($H97),$H97&gt;0),"In Progress",IF(AND(NOT(ISNUMBER($I97)),ISNUMBER($F97),ISNUMBER('Setup'!$B$6),$F97&lt;'Setup'!$B$6),"Update Needed","Not Started")))))),"")</f>
        <v/>
      </c>
      <c r="M97" s="36">
        <f>IFERROR(IF(AND(ISTEXT($C97),$C97&lt;&gt;"",ISNUMBER($K97),ISNUMBER('Setup'!$B$7),$K97&gt;'Setup'!$B$7),COUNTIFS($K$7:$K97,"&gt;"&amp;'Setup'!$B$7,$C$7:$C97,"&lt;&gt;"),""),"")</f>
        <v/>
      </c>
      <c r="O97" s="23" t="n"/>
      <c r="P97" s="23" t="n"/>
      <c r="Q97" s="23" t="n"/>
      <c r="R97" s="23" t="n"/>
      <c r="S97" s="23" t="n"/>
      <c r="T97" s="23" t="n"/>
      <c r="U97" s="23" t="n"/>
      <c r="V97" s="23" t="n"/>
      <c r="W97" s="23" t="n"/>
      <c r="X97" s="23" t="n"/>
      <c r="Y97" s="23" t="n"/>
      <c r="Z97" s="23" t="n"/>
      <c r="AA97" s="23" t="n"/>
      <c r="AB97" s="23" t="n"/>
      <c r="AC97" s="23" t="n"/>
      <c r="AD97" s="23" t="n"/>
      <c r="AE97" s="23" t="n"/>
      <c r="AF97" s="23" t="n"/>
      <c r="AG97" s="23" t="n"/>
      <c r="AH97" s="23" t="n"/>
      <c r="AI97" s="23" t="n"/>
      <c r="AJ97" s="23" t="n"/>
      <c r="AK97" s="23" t="n"/>
      <c r="AL97" s="23" t="n"/>
      <c r="AM97" s="23" t="n"/>
      <c r="AN97" s="23" t="n"/>
    </row>
    <row r="98">
      <c r="A98" s="33" t="n"/>
      <c r="B98" s="33" t="n"/>
      <c r="C98" s="25" t="n"/>
      <c r="D98" s="25" t="n"/>
      <c r="E98" s="34" t="n"/>
      <c r="F98" s="34" t="n"/>
      <c r="G98" s="33" t="n"/>
      <c r="H98" s="35" t="n"/>
      <c r="I98" s="34" t="n"/>
      <c r="J98" s="36">
        <f>IFERROR(IF(OR($E98="",NOT(ISNUMBER($E98)),$F98="",NOT(ISNUMBER($F98))),"",$F98-$E98+1),"")</f>
        <v/>
      </c>
      <c r="K98" s="36">
        <f>IFERROR(IF(OR($F98="",NOT(ISNUMBER($F98)),$I98="",NOT(ISNUMBER($I98))),"",$I98-$F98),"")</f>
        <v/>
      </c>
      <c r="L98" s="37">
        <f>IFERROR(IF(OR($C98="",NOT(ISTEXT($C98))),"",IF(AND(ISNUMBER($H98),$H98=1,NOT(ISNUMBER($I98))),"Update Needed",IF(AND(ISNUMBER($H98),$H98=1),IF(AND(ISNUMBER($K98),ISNUMBER('Setup'!$B$7),$K98&gt;'Setup'!$B$7),"Complete Late","Complete"),IF(AND(ISNUMBER($I98),ISNUMBER($K98),ISNUMBER('Setup'!$B$7),$K98&gt;'Setup'!$B$7),"Late",IF(AND(ISNUMBER($H98),$H98&gt;0),"In Progress",IF(AND(NOT(ISNUMBER($I98)),ISNUMBER($F98),ISNUMBER('Setup'!$B$6),$F98&lt;'Setup'!$B$6),"Update Needed","Not Started")))))),"")</f>
        <v/>
      </c>
      <c r="M98" s="36">
        <f>IFERROR(IF(AND(ISTEXT($C98),$C98&lt;&gt;"",ISNUMBER($K98),ISNUMBER('Setup'!$B$7),$K98&gt;'Setup'!$B$7),COUNTIFS($K$7:$K98,"&gt;"&amp;'Setup'!$B$7,$C$7:$C98,"&lt;&gt;"),""),"")</f>
        <v/>
      </c>
      <c r="O98" s="23" t="n"/>
      <c r="P98" s="23" t="n"/>
      <c r="Q98" s="23" t="n"/>
      <c r="R98" s="23" t="n"/>
      <c r="S98" s="23" t="n"/>
      <c r="T98" s="23" t="n"/>
      <c r="U98" s="23" t="n"/>
      <c r="V98" s="23" t="n"/>
      <c r="W98" s="23" t="n"/>
      <c r="X98" s="23" t="n"/>
      <c r="Y98" s="23" t="n"/>
      <c r="Z98" s="23" t="n"/>
      <c r="AA98" s="23" t="n"/>
      <c r="AB98" s="23" t="n"/>
      <c r="AC98" s="23" t="n"/>
      <c r="AD98" s="23" t="n"/>
      <c r="AE98" s="23" t="n"/>
      <c r="AF98" s="23" t="n"/>
      <c r="AG98" s="23" t="n"/>
      <c r="AH98" s="23" t="n"/>
      <c r="AI98" s="23" t="n"/>
      <c r="AJ98" s="23" t="n"/>
      <c r="AK98" s="23" t="n"/>
      <c r="AL98" s="23" t="n"/>
      <c r="AM98" s="23" t="n"/>
      <c r="AN98" s="23" t="n"/>
    </row>
    <row r="99">
      <c r="A99" s="33" t="n"/>
      <c r="B99" s="33" t="n"/>
      <c r="C99" s="25" t="n"/>
      <c r="D99" s="25" t="n"/>
      <c r="E99" s="34" t="n"/>
      <c r="F99" s="34" t="n"/>
      <c r="G99" s="33" t="n"/>
      <c r="H99" s="35" t="n"/>
      <c r="I99" s="34" t="n"/>
      <c r="J99" s="36">
        <f>IFERROR(IF(OR($E99="",NOT(ISNUMBER($E99)),$F99="",NOT(ISNUMBER($F99))),"",$F99-$E99+1),"")</f>
        <v/>
      </c>
      <c r="K99" s="36">
        <f>IFERROR(IF(OR($F99="",NOT(ISNUMBER($F99)),$I99="",NOT(ISNUMBER($I99))),"",$I99-$F99),"")</f>
        <v/>
      </c>
      <c r="L99" s="37">
        <f>IFERROR(IF(OR($C99="",NOT(ISTEXT($C99))),"",IF(AND(ISNUMBER($H99),$H99=1,NOT(ISNUMBER($I99))),"Update Needed",IF(AND(ISNUMBER($H99),$H99=1),IF(AND(ISNUMBER($K99),ISNUMBER('Setup'!$B$7),$K99&gt;'Setup'!$B$7),"Complete Late","Complete"),IF(AND(ISNUMBER($I99),ISNUMBER($K99),ISNUMBER('Setup'!$B$7),$K99&gt;'Setup'!$B$7),"Late",IF(AND(ISNUMBER($H99),$H99&gt;0),"In Progress",IF(AND(NOT(ISNUMBER($I99)),ISNUMBER($F99),ISNUMBER('Setup'!$B$6),$F99&lt;'Setup'!$B$6),"Update Needed","Not Started")))))),"")</f>
        <v/>
      </c>
      <c r="M99" s="36">
        <f>IFERROR(IF(AND(ISTEXT($C99),$C99&lt;&gt;"",ISNUMBER($K99),ISNUMBER('Setup'!$B$7),$K99&gt;'Setup'!$B$7),COUNTIFS($K$7:$K99,"&gt;"&amp;'Setup'!$B$7,$C$7:$C99,"&lt;&gt;"),""),"")</f>
        <v/>
      </c>
      <c r="O99" s="23" t="n"/>
      <c r="P99" s="23" t="n"/>
      <c r="Q99" s="23" t="n"/>
      <c r="R99" s="23" t="n"/>
      <c r="S99" s="23" t="n"/>
      <c r="T99" s="23" t="n"/>
      <c r="U99" s="23" t="n"/>
      <c r="V99" s="23" t="n"/>
      <c r="W99" s="23" t="n"/>
      <c r="X99" s="23" t="n"/>
      <c r="Y99" s="23" t="n"/>
      <c r="Z99" s="23" t="n"/>
      <c r="AA99" s="23" t="n"/>
      <c r="AB99" s="23" t="n"/>
      <c r="AC99" s="23" t="n"/>
      <c r="AD99" s="23" t="n"/>
      <c r="AE99" s="23" t="n"/>
      <c r="AF99" s="23" t="n"/>
      <c r="AG99" s="23" t="n"/>
      <c r="AH99" s="23" t="n"/>
      <c r="AI99" s="23" t="n"/>
      <c r="AJ99" s="23" t="n"/>
      <c r="AK99" s="23" t="n"/>
      <c r="AL99" s="23" t="n"/>
      <c r="AM99" s="23" t="n"/>
      <c r="AN99" s="23" t="n"/>
    </row>
    <row r="100">
      <c r="A100" s="33" t="n"/>
      <c r="B100" s="33" t="n"/>
      <c r="C100" s="25" t="n"/>
      <c r="D100" s="25" t="n"/>
      <c r="E100" s="34" t="n"/>
      <c r="F100" s="34" t="n"/>
      <c r="G100" s="33" t="n"/>
      <c r="H100" s="35" t="n"/>
      <c r="I100" s="34" t="n"/>
      <c r="J100" s="36">
        <f>IFERROR(IF(OR($E100="",NOT(ISNUMBER($E100)),$F100="",NOT(ISNUMBER($F100))),"",$F100-$E100+1),"")</f>
        <v/>
      </c>
      <c r="K100" s="36">
        <f>IFERROR(IF(OR($F100="",NOT(ISNUMBER($F100)),$I100="",NOT(ISNUMBER($I100))),"",$I100-$F100),"")</f>
        <v/>
      </c>
      <c r="L100" s="37">
        <f>IFERROR(IF(OR($C100="",NOT(ISTEXT($C100))),"",IF(AND(ISNUMBER($H100),$H100=1,NOT(ISNUMBER($I100))),"Update Needed",IF(AND(ISNUMBER($H100),$H100=1),IF(AND(ISNUMBER($K100),ISNUMBER('Setup'!$B$7),$K100&gt;'Setup'!$B$7),"Complete Late","Complete"),IF(AND(ISNUMBER($I100),ISNUMBER($K100),ISNUMBER('Setup'!$B$7),$K100&gt;'Setup'!$B$7),"Late",IF(AND(ISNUMBER($H100),$H100&gt;0),"In Progress",IF(AND(NOT(ISNUMBER($I100)),ISNUMBER($F100),ISNUMBER('Setup'!$B$6),$F100&lt;'Setup'!$B$6),"Update Needed","Not Started")))))),"")</f>
        <v/>
      </c>
      <c r="M100" s="36">
        <f>IFERROR(IF(AND(ISTEXT($C100),$C100&lt;&gt;"",ISNUMBER($K100),ISNUMBER('Setup'!$B$7),$K100&gt;'Setup'!$B$7),COUNTIFS($K$7:$K100,"&gt;"&amp;'Setup'!$B$7,$C$7:$C100,"&lt;&gt;"),""),"")</f>
        <v/>
      </c>
      <c r="O100" s="23" t="n"/>
      <c r="P100" s="23" t="n"/>
      <c r="Q100" s="23" t="n"/>
      <c r="R100" s="23" t="n"/>
      <c r="S100" s="23" t="n"/>
      <c r="T100" s="23" t="n"/>
      <c r="U100" s="23" t="n"/>
      <c r="V100" s="23" t="n"/>
      <c r="W100" s="23" t="n"/>
      <c r="X100" s="23" t="n"/>
      <c r="Y100" s="23" t="n"/>
      <c r="Z100" s="23" t="n"/>
      <c r="AA100" s="23" t="n"/>
      <c r="AB100" s="23" t="n"/>
      <c r="AC100" s="23" t="n"/>
      <c r="AD100" s="23" t="n"/>
      <c r="AE100" s="23" t="n"/>
      <c r="AF100" s="23" t="n"/>
      <c r="AG100" s="23" t="n"/>
      <c r="AH100" s="23" t="n"/>
      <c r="AI100" s="23" t="n"/>
      <c r="AJ100" s="23" t="n"/>
      <c r="AK100" s="23" t="n"/>
      <c r="AL100" s="23" t="n"/>
      <c r="AM100" s="23" t="n"/>
      <c r="AN100" s="23" t="n"/>
    </row>
    <row r="101">
      <c r="A101" s="33" t="n"/>
      <c r="B101" s="33" t="n"/>
      <c r="C101" s="25" t="n"/>
      <c r="D101" s="25" t="n"/>
      <c r="E101" s="34" t="n"/>
      <c r="F101" s="34" t="n"/>
      <c r="G101" s="33" t="n"/>
      <c r="H101" s="35" t="n"/>
      <c r="I101" s="34" t="n"/>
      <c r="J101" s="36">
        <f>IFERROR(IF(OR($E101="",NOT(ISNUMBER($E101)),$F101="",NOT(ISNUMBER($F101))),"",$F101-$E101+1),"")</f>
        <v/>
      </c>
      <c r="K101" s="36">
        <f>IFERROR(IF(OR($F101="",NOT(ISNUMBER($F101)),$I101="",NOT(ISNUMBER($I101))),"",$I101-$F101),"")</f>
        <v/>
      </c>
      <c r="L101" s="37">
        <f>IFERROR(IF(OR($C101="",NOT(ISTEXT($C101))),"",IF(AND(ISNUMBER($H101),$H101=1,NOT(ISNUMBER($I101))),"Update Needed",IF(AND(ISNUMBER($H101),$H101=1),IF(AND(ISNUMBER($K101),ISNUMBER('Setup'!$B$7),$K101&gt;'Setup'!$B$7),"Complete Late","Complete"),IF(AND(ISNUMBER($I101),ISNUMBER($K101),ISNUMBER('Setup'!$B$7),$K101&gt;'Setup'!$B$7),"Late",IF(AND(ISNUMBER($H101),$H101&gt;0),"In Progress",IF(AND(NOT(ISNUMBER($I101)),ISNUMBER($F101),ISNUMBER('Setup'!$B$6),$F101&lt;'Setup'!$B$6),"Update Needed","Not Started")))))),"")</f>
        <v/>
      </c>
      <c r="M101" s="36">
        <f>IFERROR(IF(AND(ISTEXT($C101),$C101&lt;&gt;"",ISNUMBER($K101),ISNUMBER('Setup'!$B$7),$K101&gt;'Setup'!$B$7),COUNTIFS($K$7:$K101,"&gt;"&amp;'Setup'!$B$7,$C$7:$C101,"&lt;&gt;"),""),"")</f>
        <v/>
      </c>
      <c r="O101" s="23" t="n"/>
      <c r="P101" s="23" t="n"/>
      <c r="Q101" s="23" t="n"/>
      <c r="R101" s="23" t="n"/>
      <c r="S101" s="23" t="n"/>
      <c r="T101" s="23" t="n"/>
      <c r="U101" s="23" t="n"/>
      <c r="V101" s="23" t="n"/>
      <c r="W101" s="23" t="n"/>
      <c r="X101" s="23" t="n"/>
      <c r="Y101" s="23" t="n"/>
      <c r="Z101" s="23" t="n"/>
      <c r="AA101" s="23" t="n"/>
      <c r="AB101" s="23" t="n"/>
      <c r="AC101" s="23" t="n"/>
      <c r="AD101" s="23" t="n"/>
      <c r="AE101" s="23" t="n"/>
      <c r="AF101" s="23" t="n"/>
      <c r="AG101" s="23" t="n"/>
      <c r="AH101" s="23" t="n"/>
      <c r="AI101" s="23" t="n"/>
      <c r="AJ101" s="23" t="n"/>
      <c r="AK101" s="23" t="n"/>
      <c r="AL101" s="23" t="n"/>
      <c r="AM101" s="23" t="n"/>
      <c r="AN101" s="23" t="n"/>
    </row>
    <row r="102">
      <c r="A102" s="33" t="n"/>
      <c r="B102" s="33" t="n"/>
      <c r="C102" s="25" t="n"/>
      <c r="D102" s="25" t="n"/>
      <c r="E102" s="34" t="n"/>
      <c r="F102" s="34" t="n"/>
      <c r="G102" s="33" t="n"/>
      <c r="H102" s="35" t="n"/>
      <c r="I102" s="34" t="n"/>
      <c r="J102" s="36">
        <f>IFERROR(IF(OR($E102="",NOT(ISNUMBER($E102)),$F102="",NOT(ISNUMBER($F102))),"",$F102-$E102+1),"")</f>
        <v/>
      </c>
      <c r="K102" s="36">
        <f>IFERROR(IF(OR($F102="",NOT(ISNUMBER($F102)),$I102="",NOT(ISNUMBER($I102))),"",$I102-$F102),"")</f>
        <v/>
      </c>
      <c r="L102" s="37">
        <f>IFERROR(IF(OR($C102="",NOT(ISTEXT($C102))),"",IF(AND(ISNUMBER($H102),$H102=1,NOT(ISNUMBER($I102))),"Update Needed",IF(AND(ISNUMBER($H102),$H102=1),IF(AND(ISNUMBER($K102),ISNUMBER('Setup'!$B$7),$K102&gt;'Setup'!$B$7),"Complete Late","Complete"),IF(AND(ISNUMBER($I102),ISNUMBER($K102),ISNUMBER('Setup'!$B$7),$K102&gt;'Setup'!$B$7),"Late",IF(AND(ISNUMBER($H102),$H102&gt;0),"In Progress",IF(AND(NOT(ISNUMBER($I102)),ISNUMBER($F102),ISNUMBER('Setup'!$B$6),$F102&lt;'Setup'!$B$6),"Update Needed","Not Started")))))),"")</f>
        <v/>
      </c>
      <c r="M102" s="36">
        <f>IFERROR(IF(AND(ISTEXT($C102),$C102&lt;&gt;"",ISNUMBER($K102),ISNUMBER('Setup'!$B$7),$K102&gt;'Setup'!$B$7),COUNTIFS($K$7:$K102,"&gt;"&amp;'Setup'!$B$7,$C$7:$C102,"&lt;&gt;"),""),"")</f>
        <v/>
      </c>
      <c r="O102" s="23" t="n"/>
      <c r="P102" s="23" t="n"/>
      <c r="Q102" s="23" t="n"/>
      <c r="R102" s="23" t="n"/>
      <c r="S102" s="23" t="n"/>
      <c r="T102" s="23" t="n"/>
      <c r="U102" s="23" t="n"/>
      <c r="V102" s="23" t="n"/>
      <c r="W102" s="23" t="n"/>
      <c r="X102" s="23" t="n"/>
      <c r="Y102" s="23" t="n"/>
      <c r="Z102" s="23" t="n"/>
      <c r="AA102" s="23" t="n"/>
      <c r="AB102" s="23" t="n"/>
      <c r="AC102" s="23" t="n"/>
      <c r="AD102" s="23" t="n"/>
      <c r="AE102" s="23" t="n"/>
      <c r="AF102" s="23" t="n"/>
      <c r="AG102" s="23" t="n"/>
      <c r="AH102" s="23" t="n"/>
      <c r="AI102" s="23" t="n"/>
      <c r="AJ102" s="23" t="n"/>
      <c r="AK102" s="23" t="n"/>
      <c r="AL102" s="23" t="n"/>
      <c r="AM102" s="23" t="n"/>
      <c r="AN102" s="23" t="n"/>
    </row>
    <row r="103">
      <c r="A103" s="33" t="n"/>
      <c r="B103" s="33" t="n"/>
      <c r="C103" s="25" t="n"/>
      <c r="D103" s="25" t="n"/>
      <c r="E103" s="34" t="n"/>
      <c r="F103" s="34" t="n"/>
      <c r="G103" s="33" t="n"/>
      <c r="H103" s="35" t="n"/>
      <c r="I103" s="34" t="n"/>
      <c r="J103" s="36">
        <f>IFERROR(IF(OR($E103="",NOT(ISNUMBER($E103)),$F103="",NOT(ISNUMBER($F103))),"",$F103-$E103+1),"")</f>
        <v/>
      </c>
      <c r="K103" s="36">
        <f>IFERROR(IF(OR($F103="",NOT(ISNUMBER($F103)),$I103="",NOT(ISNUMBER($I103))),"",$I103-$F103),"")</f>
        <v/>
      </c>
      <c r="L103" s="37">
        <f>IFERROR(IF(OR($C103="",NOT(ISTEXT($C103))),"",IF(AND(ISNUMBER($H103),$H103=1,NOT(ISNUMBER($I103))),"Update Needed",IF(AND(ISNUMBER($H103),$H103=1),IF(AND(ISNUMBER($K103),ISNUMBER('Setup'!$B$7),$K103&gt;'Setup'!$B$7),"Complete Late","Complete"),IF(AND(ISNUMBER($I103),ISNUMBER($K103),ISNUMBER('Setup'!$B$7),$K103&gt;'Setup'!$B$7),"Late",IF(AND(ISNUMBER($H103),$H103&gt;0),"In Progress",IF(AND(NOT(ISNUMBER($I103)),ISNUMBER($F103),ISNUMBER('Setup'!$B$6),$F103&lt;'Setup'!$B$6),"Update Needed","Not Started")))))),"")</f>
        <v/>
      </c>
      <c r="M103" s="36">
        <f>IFERROR(IF(AND(ISTEXT($C103),$C103&lt;&gt;"",ISNUMBER($K103),ISNUMBER('Setup'!$B$7),$K103&gt;'Setup'!$B$7),COUNTIFS($K$7:$K103,"&gt;"&amp;'Setup'!$B$7,$C$7:$C103,"&lt;&gt;"),""),"")</f>
        <v/>
      </c>
      <c r="O103" s="23" t="n"/>
      <c r="P103" s="23" t="n"/>
      <c r="Q103" s="23" t="n"/>
      <c r="R103" s="23" t="n"/>
      <c r="S103" s="23" t="n"/>
      <c r="T103" s="23" t="n"/>
      <c r="U103" s="23" t="n"/>
      <c r="V103" s="23" t="n"/>
      <c r="W103" s="23" t="n"/>
      <c r="X103" s="23" t="n"/>
      <c r="Y103" s="23" t="n"/>
      <c r="Z103" s="23" t="n"/>
      <c r="AA103" s="23" t="n"/>
      <c r="AB103" s="23" t="n"/>
      <c r="AC103" s="23" t="n"/>
      <c r="AD103" s="23" t="n"/>
      <c r="AE103" s="23" t="n"/>
      <c r="AF103" s="23" t="n"/>
      <c r="AG103" s="23" t="n"/>
      <c r="AH103" s="23" t="n"/>
      <c r="AI103" s="23" t="n"/>
      <c r="AJ103" s="23" t="n"/>
      <c r="AK103" s="23" t="n"/>
      <c r="AL103" s="23" t="n"/>
      <c r="AM103" s="23" t="n"/>
      <c r="AN103" s="23" t="n"/>
    </row>
    <row r="104">
      <c r="A104" s="33" t="n"/>
      <c r="B104" s="33" t="n"/>
      <c r="C104" s="25" t="n"/>
      <c r="D104" s="25" t="n"/>
      <c r="E104" s="34" t="n"/>
      <c r="F104" s="34" t="n"/>
      <c r="G104" s="33" t="n"/>
      <c r="H104" s="35" t="n"/>
      <c r="I104" s="34" t="n"/>
      <c r="J104" s="36">
        <f>IFERROR(IF(OR($E104="",NOT(ISNUMBER($E104)),$F104="",NOT(ISNUMBER($F104))),"",$F104-$E104+1),"")</f>
        <v/>
      </c>
      <c r="K104" s="36">
        <f>IFERROR(IF(OR($F104="",NOT(ISNUMBER($F104)),$I104="",NOT(ISNUMBER($I104))),"",$I104-$F104),"")</f>
        <v/>
      </c>
      <c r="L104" s="37">
        <f>IFERROR(IF(OR($C104="",NOT(ISTEXT($C104))),"",IF(AND(ISNUMBER($H104),$H104=1,NOT(ISNUMBER($I104))),"Update Needed",IF(AND(ISNUMBER($H104),$H104=1),IF(AND(ISNUMBER($K104),ISNUMBER('Setup'!$B$7),$K104&gt;'Setup'!$B$7),"Complete Late","Complete"),IF(AND(ISNUMBER($I104),ISNUMBER($K104),ISNUMBER('Setup'!$B$7),$K104&gt;'Setup'!$B$7),"Late",IF(AND(ISNUMBER($H104),$H104&gt;0),"In Progress",IF(AND(NOT(ISNUMBER($I104)),ISNUMBER($F104),ISNUMBER('Setup'!$B$6),$F104&lt;'Setup'!$B$6),"Update Needed","Not Started")))))),"")</f>
        <v/>
      </c>
      <c r="M104" s="36">
        <f>IFERROR(IF(AND(ISTEXT($C104),$C104&lt;&gt;"",ISNUMBER($K104),ISNUMBER('Setup'!$B$7),$K104&gt;'Setup'!$B$7),COUNTIFS($K$7:$K104,"&gt;"&amp;'Setup'!$B$7,$C$7:$C104,"&lt;&gt;"),""),"")</f>
        <v/>
      </c>
      <c r="O104" s="23" t="n"/>
      <c r="P104" s="23" t="n"/>
      <c r="Q104" s="23" t="n"/>
      <c r="R104" s="23" t="n"/>
      <c r="S104" s="23" t="n"/>
      <c r="T104" s="23" t="n"/>
      <c r="U104" s="23" t="n"/>
      <c r="V104" s="23" t="n"/>
      <c r="W104" s="23" t="n"/>
      <c r="X104" s="23" t="n"/>
      <c r="Y104" s="23" t="n"/>
      <c r="Z104" s="23" t="n"/>
      <c r="AA104" s="23" t="n"/>
      <c r="AB104" s="23" t="n"/>
      <c r="AC104" s="23" t="n"/>
      <c r="AD104" s="23" t="n"/>
      <c r="AE104" s="23" t="n"/>
      <c r="AF104" s="23" t="n"/>
      <c r="AG104" s="23" t="n"/>
      <c r="AH104" s="23" t="n"/>
      <c r="AI104" s="23" t="n"/>
      <c r="AJ104" s="23" t="n"/>
      <c r="AK104" s="23" t="n"/>
      <c r="AL104" s="23" t="n"/>
      <c r="AM104" s="23" t="n"/>
      <c r="AN104" s="23" t="n"/>
    </row>
    <row r="105">
      <c r="A105" s="33" t="n"/>
      <c r="B105" s="33" t="n"/>
      <c r="C105" s="25" t="n"/>
      <c r="D105" s="25" t="n"/>
      <c r="E105" s="34" t="n"/>
      <c r="F105" s="34" t="n"/>
      <c r="G105" s="33" t="n"/>
      <c r="H105" s="35" t="n"/>
      <c r="I105" s="34" t="n"/>
      <c r="J105" s="36">
        <f>IFERROR(IF(OR($E105="",NOT(ISNUMBER($E105)),$F105="",NOT(ISNUMBER($F105))),"",$F105-$E105+1),"")</f>
        <v/>
      </c>
      <c r="K105" s="36">
        <f>IFERROR(IF(OR($F105="",NOT(ISNUMBER($F105)),$I105="",NOT(ISNUMBER($I105))),"",$I105-$F105),"")</f>
        <v/>
      </c>
      <c r="L105" s="37">
        <f>IFERROR(IF(OR($C105="",NOT(ISTEXT($C105))),"",IF(AND(ISNUMBER($H105),$H105=1,NOT(ISNUMBER($I105))),"Update Needed",IF(AND(ISNUMBER($H105),$H105=1),IF(AND(ISNUMBER($K105),ISNUMBER('Setup'!$B$7),$K105&gt;'Setup'!$B$7),"Complete Late","Complete"),IF(AND(ISNUMBER($I105),ISNUMBER($K105),ISNUMBER('Setup'!$B$7),$K105&gt;'Setup'!$B$7),"Late",IF(AND(ISNUMBER($H105),$H105&gt;0),"In Progress",IF(AND(NOT(ISNUMBER($I105)),ISNUMBER($F105),ISNUMBER('Setup'!$B$6),$F105&lt;'Setup'!$B$6),"Update Needed","Not Started")))))),"")</f>
        <v/>
      </c>
      <c r="M105" s="36">
        <f>IFERROR(IF(AND(ISTEXT($C105),$C105&lt;&gt;"",ISNUMBER($K105),ISNUMBER('Setup'!$B$7),$K105&gt;'Setup'!$B$7),COUNTIFS($K$7:$K105,"&gt;"&amp;'Setup'!$B$7,$C$7:$C105,"&lt;&gt;"),""),"")</f>
        <v/>
      </c>
      <c r="O105" s="23" t="n"/>
      <c r="P105" s="23" t="n"/>
      <c r="Q105" s="23" t="n"/>
      <c r="R105" s="23" t="n"/>
      <c r="S105" s="23" t="n"/>
      <c r="T105" s="23" t="n"/>
      <c r="U105" s="23" t="n"/>
      <c r="V105" s="23" t="n"/>
      <c r="W105" s="23" t="n"/>
      <c r="X105" s="23" t="n"/>
      <c r="Y105" s="23" t="n"/>
      <c r="Z105" s="23" t="n"/>
      <c r="AA105" s="23" t="n"/>
      <c r="AB105" s="23" t="n"/>
      <c r="AC105" s="23" t="n"/>
      <c r="AD105" s="23" t="n"/>
      <c r="AE105" s="23" t="n"/>
      <c r="AF105" s="23" t="n"/>
      <c r="AG105" s="23" t="n"/>
      <c r="AH105" s="23" t="n"/>
      <c r="AI105" s="23" t="n"/>
      <c r="AJ105" s="23" t="n"/>
      <c r="AK105" s="23" t="n"/>
      <c r="AL105" s="23" t="n"/>
      <c r="AM105" s="23" t="n"/>
      <c r="AN105" s="23" t="n"/>
    </row>
    <row r="106">
      <c r="A106" s="33" t="n"/>
      <c r="B106" s="33" t="n"/>
      <c r="C106" s="25" t="n"/>
      <c r="D106" s="25" t="n"/>
      <c r="E106" s="34" t="n"/>
      <c r="F106" s="34" t="n"/>
      <c r="G106" s="33" t="n"/>
      <c r="H106" s="35" t="n"/>
      <c r="I106" s="34" t="n"/>
      <c r="J106" s="36">
        <f>IFERROR(IF(OR($E106="",NOT(ISNUMBER($E106)),$F106="",NOT(ISNUMBER($F106))),"",$F106-$E106+1),"")</f>
        <v/>
      </c>
      <c r="K106" s="36">
        <f>IFERROR(IF(OR($F106="",NOT(ISNUMBER($F106)),$I106="",NOT(ISNUMBER($I106))),"",$I106-$F106),"")</f>
        <v/>
      </c>
      <c r="L106" s="37">
        <f>IFERROR(IF(OR($C106="",NOT(ISTEXT($C106))),"",IF(AND(ISNUMBER($H106),$H106=1,NOT(ISNUMBER($I106))),"Update Needed",IF(AND(ISNUMBER($H106),$H106=1),IF(AND(ISNUMBER($K106),ISNUMBER('Setup'!$B$7),$K106&gt;'Setup'!$B$7),"Complete Late","Complete"),IF(AND(ISNUMBER($I106),ISNUMBER($K106),ISNUMBER('Setup'!$B$7),$K106&gt;'Setup'!$B$7),"Late",IF(AND(ISNUMBER($H106),$H106&gt;0),"In Progress",IF(AND(NOT(ISNUMBER($I106)),ISNUMBER($F106),ISNUMBER('Setup'!$B$6),$F106&lt;'Setup'!$B$6),"Update Needed","Not Started")))))),"")</f>
        <v/>
      </c>
      <c r="M106" s="36">
        <f>IFERROR(IF(AND(ISTEXT($C106),$C106&lt;&gt;"",ISNUMBER($K106),ISNUMBER('Setup'!$B$7),$K106&gt;'Setup'!$B$7),COUNTIFS($K$7:$K106,"&gt;"&amp;'Setup'!$B$7,$C$7:$C106,"&lt;&gt;"),""),"")</f>
        <v/>
      </c>
      <c r="O106" s="23" t="n"/>
      <c r="P106" s="23" t="n"/>
      <c r="Q106" s="23" t="n"/>
      <c r="R106" s="23" t="n"/>
      <c r="S106" s="23" t="n"/>
      <c r="T106" s="23" t="n"/>
      <c r="U106" s="23" t="n"/>
      <c r="V106" s="23" t="n"/>
      <c r="W106" s="23" t="n"/>
      <c r="X106" s="23" t="n"/>
      <c r="Y106" s="23" t="n"/>
      <c r="Z106" s="23" t="n"/>
      <c r="AA106" s="23" t="n"/>
      <c r="AB106" s="23" t="n"/>
      <c r="AC106" s="23" t="n"/>
      <c r="AD106" s="23" t="n"/>
      <c r="AE106" s="23" t="n"/>
      <c r="AF106" s="23" t="n"/>
      <c r="AG106" s="23" t="n"/>
      <c r="AH106" s="23" t="n"/>
      <c r="AI106" s="23" t="n"/>
      <c r="AJ106" s="23" t="n"/>
      <c r="AK106" s="23" t="n"/>
      <c r="AL106" s="23" t="n"/>
      <c r="AM106" s="23" t="n"/>
      <c r="AN106" s="23" t="n"/>
    </row>
  </sheetData>
  <mergeCells count="1">
    <mergeCell ref="A1:AN1"/>
  </mergeCells>
  <conditionalFormatting sqref="A7:A106">
    <cfRule type="expression" priority="1" dxfId="1">
      <formula>AND($A7&lt;&gt;"",COUNTIF($A$7:$A$106,$A7)&gt;1)</formula>
    </cfRule>
  </conditionalFormatting>
  <conditionalFormatting sqref="L7:L106">
    <cfRule type="expression" priority="2" dxfId="1">
      <formula>OR($L7="Late",$L7="Complete Late")</formula>
    </cfRule>
    <cfRule type="expression" priority="3" dxfId="2">
      <formula>$L7="Complete"</formula>
    </cfRule>
    <cfRule type="expression" priority="4" dxfId="3">
      <formula>$L7="Update Needed"</formula>
    </cfRule>
  </conditionalFormatting>
  <conditionalFormatting sqref="K7:K106">
    <cfRule type="cellIs" priority="5" operator="greaterThan" dxfId="0">
      <formula>0</formula>
    </cfRule>
    <cfRule type="cellIs" priority="6" operator="lessThan" dxfId="4">
      <formula>0</formula>
    </cfRule>
  </conditionalFormatting>
  <conditionalFormatting sqref="O7:AN106">
    <cfRule type="expression" priority="7" dxfId="5">
      <formula>AND($E7&lt;&gt;"",$I7&lt;&gt;"",O$6&lt;=$I7,O$6+6&gt;=$E7)</formula>
    </cfRule>
    <cfRule type="expression" priority="8" dxfId="6">
      <formula>AND($E7&lt;&gt;"",$F7&lt;&gt;"",$I7="",O$6&lt;=$F7,O$6+6&gt;=$E7)</formula>
    </cfRule>
    <cfRule type="expression" priority="9" dxfId="7">
      <formula>AND($F7&lt;&gt;"",O$6&lt;=$F7,O$6+6&gt;=$F7)</formula>
    </cfRule>
    <cfRule type="expression" priority="10" dxfId="0">
      <formula>AND($F7&lt;&gt;"",$I7&lt;&gt;"",$I7&gt;$F7,O$6&gt;$F7,O$6&lt;=$I7)</formula>
    </cfRule>
  </conditionalFormatting>
  <dataValidations count="5">
    <dataValidation sqref="B7:B106" showErrorMessage="1" showInputMessage="1" allowBlank="1" type="list">
      <formula1>='Setup'!$B$12:$B$21</formula1>
    </dataValidation>
    <dataValidation sqref="D7:D106" showErrorMessage="1" showInputMessage="1" allowBlank="1" type="list">
      <formula1>='Setup'!$E$12:$E$21</formula1>
    </dataValidation>
    <dataValidation sqref="E7:F106 I7:I106" showErrorMessage="1" showInputMessage="1" allowBlank="1" type="date" operator="between">
      <formula1>36526</formula1>
      <formula2>73415</formula2>
    </dataValidation>
    <dataValidation sqref="G7:G106" showErrorMessage="1" showInputMessage="1" allowBlank="1" promptTitle="Dependency Reference" prompt="Select one predecessor Task ID if a simple predecessor Task ID reference is useful. Dependencies are informational only and do not recalculate dates." type="list">
      <formula1>$A$7:$A$106</formula1>
    </dataValidation>
    <dataValidation sqref="H7:H106" showErrorMessage="1" showInputMessage="1" allowBlank="1" type="decimal" operator="between">
      <formula1>0</formula1>
      <formula2>1</formula2>
    </dataValidation>
  </dataValidations>
  <pageMargins left="0.75" right="0.75" top="1" bottom="1" header="0.5" footer="0.5"/>
  <pageSetup orientation="landscape" fitToHeight="0" fitToWidth="1"/>
  <tableParts count="1">
    <tablePart xmlns:r="http://schemas.openxmlformats.org/officeDocument/2006/relationships" r:id="rId1"/>
  </tableParts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I106"/>
  <sheetViews>
    <sheetView showGridLines="0" workbookViewId="0">
      <pane ySplit="6" topLeftCell="A7" activePane="bottomLeft" state="frozen"/>
      <selection pane="bottomLeft" activeCell="A1" sqref="A1"/>
    </sheetView>
  </sheetViews>
  <sheetFormatPr baseColWidth="8" defaultRowHeight="15"/>
  <cols>
    <col width="16" customWidth="1" min="1" max="1"/>
    <col width="31" customWidth="1" min="2" max="2"/>
    <col width="18" customWidth="1" min="3" max="3"/>
    <col width="22" customWidth="1" min="4" max="4"/>
    <col width="16" customWidth="1" min="5" max="5"/>
    <col width="16" customWidth="1" min="6" max="6"/>
    <col width="22" customWidth="1" min="7" max="7"/>
    <col width="18" customWidth="1" min="8" max="8"/>
    <col width="36" customWidth="1" min="9" max="9"/>
  </cols>
  <sheetData>
    <row r="1" ht="28" customHeight="1">
      <c r="A1" s="1" t="inlineStr">
        <is>
          <t>Construction Schedule Milestones</t>
        </is>
      </c>
      <c r="B1" s="2" t="n"/>
      <c r="C1" s="2" t="n"/>
      <c r="D1" s="2" t="n"/>
      <c r="E1" s="2" t="n"/>
      <c r="F1" s="2" t="n"/>
      <c r="G1" s="2" t="n"/>
      <c r="H1" s="2" t="n"/>
      <c r="I1" s="3" t="n"/>
    </row>
    <row r="2">
      <c r="A2" s="30" t="inlineStr">
        <is>
          <t>Optional high-level milestone register. Entries do not feed task dependencies, task dates, phase progress, or Dashboard calculations.</t>
        </is>
      </c>
    </row>
    <row r="6" ht="34" customHeight="1">
      <c r="A6" s="14" t="inlineStr">
        <is>
          <t>Milestone ID</t>
        </is>
      </c>
      <c r="B6" s="14" t="inlineStr">
        <is>
          <t>Milestone</t>
        </is>
      </c>
      <c r="C6" s="14" t="inlineStr">
        <is>
          <t>Linked Task ID</t>
        </is>
      </c>
      <c r="D6" s="14" t="inlineStr">
        <is>
          <t>Owner</t>
        </is>
      </c>
      <c r="E6" s="14" t="inlineStr">
        <is>
          <t>Baseline Date</t>
        </is>
      </c>
      <c r="F6" s="14" t="inlineStr">
        <is>
          <t>Current Date</t>
        </is>
      </c>
      <c r="G6" s="14" t="inlineStr">
        <is>
          <t>Days Variance (Calendar Days)</t>
        </is>
      </c>
      <c r="H6" s="14" t="inlineStr">
        <is>
          <t>Timing Flag</t>
        </is>
      </c>
      <c r="I6" s="14" t="inlineStr">
        <is>
          <t>Notes</t>
        </is>
      </c>
    </row>
    <row r="7">
      <c r="A7" s="33" t="inlineStr">
        <is>
          <t>M-001</t>
        </is>
      </c>
      <c r="B7" s="25" t="inlineStr">
        <is>
          <t>Notice to Proceed Complete</t>
        </is>
      </c>
      <c r="C7" s="33" t="inlineStr">
        <is>
          <t>C-001</t>
        </is>
      </c>
      <c r="D7" s="25" t="inlineStr">
        <is>
          <t>Project Manager</t>
        </is>
      </c>
      <c r="E7" s="34" t="n">
        <v>46115</v>
      </c>
      <c r="F7" s="34" t="n">
        <v>46115</v>
      </c>
      <c r="G7" s="36">
        <f>IFERROR(IF(OR($E7="",NOT(ISNUMBER($E7)),$F7="",NOT(ISNUMBER($F7))),"",$F7-$E7),"")</f>
        <v/>
      </c>
      <c r="H7" s="37">
        <f>IFERROR(IF(OR($B7="",NOT(ISTEXT($B7))),"",IF(NOT(ISNUMBER($F7)),IF(AND(ISNUMBER($E7),ISNUMBER('Setup'!$B$6),$E7&lt;'Setup'!$B$6),"Update Needed","Not Started"),IF(AND(ISNUMBER($G7),ISNUMBER('Setup'!$B$7),$G7&gt;'Setup'!$B$7),"Late","On Track"))),"")</f>
        <v/>
      </c>
      <c r="I7" s="25" t="inlineStr">
        <is>
          <t>Project authorization received.</t>
        </is>
      </c>
    </row>
    <row r="8">
      <c r="A8" s="33" t="inlineStr">
        <is>
          <t>M-002</t>
        </is>
      </c>
      <c r="B8" s="25" t="inlineStr">
        <is>
          <t>Site Logistics Plan Complete</t>
        </is>
      </c>
      <c r="C8" s="33" t="inlineStr">
        <is>
          <t>C-002</t>
        </is>
      </c>
      <c r="D8" s="25" t="inlineStr">
        <is>
          <t>Superintendent</t>
        </is>
      </c>
      <c r="E8" s="34" t="n">
        <v>46120</v>
      </c>
      <c r="F8" s="34" t="n">
        <v>46120</v>
      </c>
      <c r="G8" s="36">
        <f>IFERROR(IF(OR($E8="",NOT(ISNUMBER($E8)),$F8="",NOT(ISNUMBER($F8))),"",$F8-$E8),"")</f>
        <v/>
      </c>
      <c r="H8" s="37">
        <f>IFERROR(IF(OR($B8="",NOT(ISTEXT($B8))),"",IF(NOT(ISNUMBER($F8)),IF(AND(ISNUMBER($E8),ISNUMBER('Setup'!$B$6),$E8&lt;'Setup'!$B$6),"Update Needed","Not Started"),IF(AND(ISNUMBER($G8),ISNUMBER('Setup'!$B$7),$G8&gt;'Setup'!$B$7),"Late","On Track"))),"")</f>
        <v/>
      </c>
      <c r="I8" s="25" t="inlineStr">
        <is>
          <t>Site access and logistics plan issued.</t>
        </is>
      </c>
    </row>
    <row r="9">
      <c r="A9" s="33" t="inlineStr">
        <is>
          <t>M-003</t>
        </is>
      </c>
      <c r="B9" s="25" t="inlineStr">
        <is>
          <t>Mobilization Complete</t>
        </is>
      </c>
      <c r="C9" s="33" t="inlineStr">
        <is>
          <t>C-003</t>
        </is>
      </c>
      <c r="D9" s="25" t="inlineStr">
        <is>
          <t>Superintendent</t>
        </is>
      </c>
      <c r="E9" s="34" t="n">
        <v>46127</v>
      </c>
      <c r="F9" s="34" t="n">
        <v>46128</v>
      </c>
      <c r="G9" s="36">
        <f>IFERROR(IF(OR($E9="",NOT(ISNUMBER($E9)),$F9="",NOT(ISNUMBER($F9))),"",$F9-$E9),"")</f>
        <v/>
      </c>
      <c r="H9" s="37">
        <f>IFERROR(IF(OR($B9="",NOT(ISTEXT($B9))),"",IF(NOT(ISNUMBER($F9)),IF(AND(ISNUMBER($E9),ISNUMBER('Setup'!$B$6),$E9&lt;'Setup'!$B$6),"Update Needed","Not Started"),IF(AND(ISNUMBER($G9),ISNUMBER('Setup'!$B$7),$G9&gt;'Setup'!$B$7),"Late","On Track"))),"")</f>
        <v/>
      </c>
      <c r="I9" s="25" t="inlineStr">
        <is>
          <t>Mobilization completed one day late.</t>
        </is>
      </c>
    </row>
    <row r="10">
      <c r="A10" s="33" t="inlineStr">
        <is>
          <t>M-004</t>
        </is>
      </c>
      <c r="B10" s="25" t="inlineStr">
        <is>
          <t>Footing Excavation Complete</t>
        </is>
      </c>
      <c r="C10" s="33" t="inlineStr">
        <is>
          <t>C-004</t>
        </is>
      </c>
      <c r="D10" s="25" t="inlineStr">
        <is>
          <t>Superintendent</t>
        </is>
      </c>
      <c r="E10" s="34" t="n">
        <v>46134</v>
      </c>
      <c r="F10" s="34" t="n">
        <v>46135</v>
      </c>
      <c r="G10" s="36">
        <f>IFERROR(IF(OR($E10="",NOT(ISNUMBER($E10)),$F10="",NOT(ISNUMBER($F10))),"",$F10-$E10),"")</f>
        <v/>
      </c>
      <c r="H10" s="37">
        <f>IFERROR(IF(OR($B10="",NOT(ISTEXT($B10))),"",IF(NOT(ISNUMBER($F10)),IF(AND(ISNUMBER($E10),ISNUMBER('Setup'!$B$6),$E10&lt;'Setup'!$B$6),"Update Needed","Not Started"),IF(AND(ISNUMBER($G10),ISNUMBER('Setup'!$B$7),$G10&gt;'Setup'!$B$7),"Late","On Track"))),"")</f>
        <v/>
      </c>
      <c r="I10" s="25" t="inlineStr">
        <is>
          <t>Excavation turnover documented.</t>
        </is>
      </c>
    </row>
    <row r="11">
      <c r="A11" s="33" t="inlineStr">
        <is>
          <t>M-005</t>
        </is>
      </c>
      <c r="B11" s="25" t="inlineStr">
        <is>
          <t>Footings Complete</t>
        </is>
      </c>
      <c r="C11" s="33" t="inlineStr">
        <is>
          <t>C-005</t>
        </is>
      </c>
      <c r="D11" s="25" t="inlineStr">
        <is>
          <t>Concrete Foreman</t>
        </is>
      </c>
      <c r="E11" s="34" t="n">
        <v>46141</v>
      </c>
      <c r="F11" s="34" t="n">
        <v>46142</v>
      </c>
      <c r="G11" s="36">
        <f>IFERROR(IF(OR($E11="",NOT(ISNUMBER($E11)),$F11="",NOT(ISNUMBER($F11))),"",$F11-$E11),"")</f>
        <v/>
      </c>
      <c r="H11" s="37">
        <f>IFERROR(IF(OR($B11="",NOT(ISTEXT($B11))),"",IF(NOT(ISNUMBER($F11)),IF(AND(ISNUMBER($E11),ISNUMBER('Setup'!$B$6),$E11&lt;'Setup'!$B$6),"Update Needed","Not Started"),IF(AND(ISNUMBER($G11),ISNUMBER('Setup'!$B$7),$G11&gt;'Setup'!$B$7),"Late","On Track"))),"")</f>
        <v/>
      </c>
      <c r="I11" s="25" t="inlineStr">
        <is>
          <t>Concrete footing placement complete.</t>
        </is>
      </c>
    </row>
    <row r="12">
      <c r="A12" s="33" t="inlineStr">
        <is>
          <t>M-006</t>
        </is>
      </c>
      <c r="B12" s="25" t="inlineStr">
        <is>
          <t>Steel Erection Complete</t>
        </is>
      </c>
      <c r="C12" s="33" t="inlineStr">
        <is>
          <t>C-006</t>
        </is>
      </c>
      <c r="D12" s="25" t="inlineStr">
        <is>
          <t>Steel Foreman</t>
        </is>
      </c>
      <c r="E12" s="34" t="n">
        <v>46157</v>
      </c>
      <c r="F12" s="34" t="n">
        <v>46160</v>
      </c>
      <c r="G12" s="36">
        <f>IFERROR(IF(OR($E12="",NOT(ISNUMBER($E12)),$F12="",NOT(ISNUMBER($F12))),"",$F12-$E12),"")</f>
        <v/>
      </c>
      <c r="H12" s="37">
        <f>IFERROR(IF(OR($B12="",NOT(ISTEXT($B12))),"",IF(NOT(ISNUMBER($F12)),IF(AND(ISNUMBER($E12),ISNUMBER('Setup'!$B$6),$E12&lt;'Setup'!$B$6),"Update Needed","Not Started"),IF(AND(ISNUMBER($G12),ISNUMBER('Setup'!$B$7),$G12&gt;'Setup'!$B$7),"Late","On Track"))),"")</f>
        <v/>
      </c>
      <c r="I12" s="25" t="inlineStr">
        <is>
          <t>Structural steel completion tracking.</t>
        </is>
      </c>
    </row>
    <row r="13">
      <c r="A13" s="33" t="inlineStr">
        <is>
          <t>M-007</t>
        </is>
      </c>
      <c r="B13" s="25" t="inlineStr">
        <is>
          <t>Exterior Framing Complete</t>
        </is>
      </c>
      <c r="C13" s="33" t="inlineStr">
        <is>
          <t>C-007</t>
        </is>
      </c>
      <c r="D13" s="25" t="inlineStr">
        <is>
          <t>Framing Foreman</t>
        </is>
      </c>
      <c r="E13" s="34" t="n">
        <v>46171</v>
      </c>
      <c r="F13" s="34" t="n">
        <v>46171</v>
      </c>
      <c r="G13" s="36">
        <f>IFERROR(IF(OR($E13="",NOT(ISNUMBER($E13)),$F13="",NOT(ISNUMBER($F13))),"",$F13-$E13),"")</f>
        <v/>
      </c>
      <c r="H13" s="37">
        <f>IFERROR(IF(OR($B13="",NOT(ISTEXT($B13))),"",IF(NOT(ISNUMBER($F13)),IF(AND(ISNUMBER($E13),ISNUMBER('Setup'!$B$6),$E13&lt;'Setup'!$B$6),"Update Needed","Not Started"),IF(AND(ISNUMBER($G13),ISNUMBER('Setup'!$B$7),$G13&gt;'Setup'!$B$7),"Late","On Track"))),"")</f>
        <v/>
      </c>
      <c r="I13" s="25" t="inlineStr">
        <is>
          <t>Exterior framing completion target.</t>
        </is>
      </c>
    </row>
    <row r="14">
      <c r="A14" s="33" t="inlineStr">
        <is>
          <t>M-008</t>
        </is>
      </c>
      <c r="B14" s="25" t="inlineStr">
        <is>
          <t>Underground Plumbing Complete</t>
        </is>
      </c>
      <c r="C14" s="33" t="inlineStr">
        <is>
          <t>C-008</t>
        </is>
      </c>
      <c r="D14" s="25" t="inlineStr">
        <is>
          <t>MEP Foreman</t>
        </is>
      </c>
      <c r="E14" s="34" t="n">
        <v>46143</v>
      </c>
      <c r="F14" s="34" t="n">
        <v>46144</v>
      </c>
      <c r="G14" s="36">
        <f>IFERROR(IF(OR($E14="",NOT(ISNUMBER($E14)),$F14="",NOT(ISNUMBER($F14))),"",$F14-$E14),"")</f>
        <v/>
      </c>
      <c r="H14" s="37">
        <f>IFERROR(IF(OR($B14="",NOT(ISTEXT($B14))),"",IF(NOT(ISNUMBER($F14)),IF(AND(ISNUMBER($E14),ISNUMBER('Setup'!$B$6),$E14&lt;'Setup'!$B$6),"Update Needed","Not Started"),IF(AND(ISNUMBER($G14),ISNUMBER('Setup'!$B$7),$G14&gt;'Setup'!$B$7),"Late","On Track"))),"")</f>
        <v/>
      </c>
      <c r="I14" s="25" t="inlineStr">
        <is>
          <t>Underground plumbing completion recorded.</t>
        </is>
      </c>
    </row>
    <row r="15">
      <c r="A15" s="33" t="inlineStr">
        <is>
          <t>M-009</t>
        </is>
      </c>
      <c r="B15" s="25" t="inlineStr">
        <is>
          <t>Owner Training Complete</t>
        </is>
      </c>
      <c r="C15" s="33" t="inlineStr">
        <is>
          <t>C-009</t>
        </is>
      </c>
      <c r="D15" s="25" t="inlineStr">
        <is>
          <t>Project Manager</t>
        </is>
      </c>
      <c r="E15" s="34" t="n">
        <v>46189</v>
      </c>
      <c r="F15" s="34" t="inlineStr"/>
      <c r="G15" s="36">
        <f>IFERROR(IF(OR($E15="",NOT(ISNUMBER($E15)),$F15="",NOT(ISNUMBER($F15))),"",$F15-$E15),"")</f>
        <v/>
      </c>
      <c r="H15" s="37">
        <f>IFERROR(IF(OR($B15="",NOT(ISTEXT($B15))),"",IF(NOT(ISNUMBER($F15)),IF(AND(ISNUMBER($E15),ISNUMBER('Setup'!$B$6),$E15&lt;'Setup'!$B$6),"Update Needed","Not Started"),IF(AND(ISNUMBER($G15),ISNUMBER('Setup'!$B$7),$G15&gt;'Setup'!$B$7),"Late","On Track"))),"")</f>
        <v/>
      </c>
      <c r="I15" s="25" t="inlineStr">
        <is>
          <t>Upcoming owner training milestone.</t>
        </is>
      </c>
    </row>
    <row r="16">
      <c r="A16" s="33" t="n"/>
      <c r="B16" s="25" t="n"/>
      <c r="C16" s="33" t="n"/>
      <c r="D16" s="25" t="n"/>
      <c r="E16" s="34" t="n"/>
      <c r="F16" s="34" t="n"/>
      <c r="G16" s="36">
        <f>IFERROR(IF(OR($E16="",NOT(ISNUMBER($E16)),$F16="",NOT(ISNUMBER($F16))),"",$F16-$E16),"")</f>
        <v/>
      </c>
      <c r="H16" s="37">
        <f>IFERROR(IF(OR($B16="",NOT(ISTEXT($B16))),"",IF(NOT(ISNUMBER($F16)),IF(AND(ISNUMBER($E16),ISNUMBER('Setup'!$B$6),$E16&lt;'Setup'!$B$6),"Update Needed","Not Started"),IF(AND(ISNUMBER($G16),ISNUMBER('Setup'!$B$7),$G16&gt;'Setup'!$B$7),"Late","On Track"))),"")</f>
        <v/>
      </c>
      <c r="I16" s="25" t="n"/>
    </row>
    <row r="17">
      <c r="A17" s="33" t="n"/>
      <c r="B17" s="25" t="n"/>
      <c r="C17" s="33" t="n"/>
      <c r="D17" s="25" t="n"/>
      <c r="E17" s="34" t="n"/>
      <c r="F17" s="34" t="n"/>
      <c r="G17" s="36">
        <f>IFERROR(IF(OR($E17="",NOT(ISNUMBER($E17)),$F17="",NOT(ISNUMBER($F17))),"",$F17-$E17),"")</f>
        <v/>
      </c>
      <c r="H17" s="37">
        <f>IFERROR(IF(OR($B17="",NOT(ISTEXT($B17))),"",IF(NOT(ISNUMBER($F17)),IF(AND(ISNUMBER($E17),ISNUMBER('Setup'!$B$6),$E17&lt;'Setup'!$B$6),"Update Needed","Not Started"),IF(AND(ISNUMBER($G17),ISNUMBER('Setup'!$B$7),$G17&gt;'Setup'!$B$7),"Late","On Track"))),"")</f>
        <v/>
      </c>
      <c r="I17" s="25" t="n"/>
    </row>
    <row r="18">
      <c r="A18" s="33" t="n"/>
      <c r="B18" s="25" t="n"/>
      <c r="C18" s="33" t="n"/>
      <c r="D18" s="25" t="n"/>
      <c r="E18" s="34" t="n"/>
      <c r="F18" s="34" t="n"/>
      <c r="G18" s="36">
        <f>IFERROR(IF(OR($E18="",NOT(ISNUMBER($E18)),$F18="",NOT(ISNUMBER($F18))),"",$F18-$E18),"")</f>
        <v/>
      </c>
      <c r="H18" s="37">
        <f>IFERROR(IF(OR($B18="",NOT(ISTEXT($B18))),"",IF(NOT(ISNUMBER($F18)),IF(AND(ISNUMBER($E18),ISNUMBER('Setup'!$B$6),$E18&lt;'Setup'!$B$6),"Update Needed","Not Started"),IF(AND(ISNUMBER($G18),ISNUMBER('Setup'!$B$7),$G18&gt;'Setup'!$B$7),"Late","On Track"))),"")</f>
        <v/>
      </c>
      <c r="I18" s="25" t="n"/>
    </row>
    <row r="19">
      <c r="A19" s="33" t="n"/>
      <c r="B19" s="25" t="n"/>
      <c r="C19" s="33" t="n"/>
      <c r="D19" s="25" t="n"/>
      <c r="E19" s="34" t="n"/>
      <c r="F19" s="34" t="n"/>
      <c r="G19" s="36">
        <f>IFERROR(IF(OR($E19="",NOT(ISNUMBER($E19)),$F19="",NOT(ISNUMBER($F19))),"",$F19-$E19),"")</f>
        <v/>
      </c>
      <c r="H19" s="37">
        <f>IFERROR(IF(OR($B19="",NOT(ISTEXT($B19))),"",IF(NOT(ISNUMBER($F19)),IF(AND(ISNUMBER($E19),ISNUMBER('Setup'!$B$6),$E19&lt;'Setup'!$B$6),"Update Needed","Not Started"),IF(AND(ISNUMBER($G19),ISNUMBER('Setup'!$B$7),$G19&gt;'Setup'!$B$7),"Late","On Track"))),"")</f>
        <v/>
      </c>
      <c r="I19" s="25" t="n"/>
    </row>
    <row r="20">
      <c r="A20" s="33" t="n"/>
      <c r="B20" s="25" t="n"/>
      <c r="C20" s="33" t="n"/>
      <c r="D20" s="25" t="n"/>
      <c r="E20" s="34" t="n"/>
      <c r="F20" s="34" t="n"/>
      <c r="G20" s="36">
        <f>IFERROR(IF(OR($E20="",NOT(ISNUMBER($E20)),$F20="",NOT(ISNUMBER($F20))),"",$F20-$E20),"")</f>
        <v/>
      </c>
      <c r="H20" s="37">
        <f>IFERROR(IF(OR($B20="",NOT(ISTEXT($B20))),"",IF(NOT(ISNUMBER($F20)),IF(AND(ISNUMBER($E20),ISNUMBER('Setup'!$B$6),$E20&lt;'Setup'!$B$6),"Update Needed","Not Started"),IF(AND(ISNUMBER($G20),ISNUMBER('Setup'!$B$7),$G20&gt;'Setup'!$B$7),"Late","On Track"))),"")</f>
        <v/>
      </c>
      <c r="I20" s="25" t="n"/>
    </row>
    <row r="21">
      <c r="A21" s="33" t="n"/>
      <c r="B21" s="25" t="n"/>
      <c r="C21" s="33" t="n"/>
      <c r="D21" s="25" t="n"/>
      <c r="E21" s="34" t="n"/>
      <c r="F21" s="34" t="n"/>
      <c r="G21" s="36">
        <f>IFERROR(IF(OR($E21="",NOT(ISNUMBER($E21)),$F21="",NOT(ISNUMBER($F21))),"",$F21-$E21),"")</f>
        <v/>
      </c>
      <c r="H21" s="37">
        <f>IFERROR(IF(OR($B21="",NOT(ISTEXT($B21))),"",IF(NOT(ISNUMBER($F21)),IF(AND(ISNUMBER($E21),ISNUMBER('Setup'!$B$6),$E21&lt;'Setup'!$B$6),"Update Needed","Not Started"),IF(AND(ISNUMBER($G21),ISNUMBER('Setup'!$B$7),$G21&gt;'Setup'!$B$7),"Late","On Track"))),"")</f>
        <v/>
      </c>
      <c r="I21" s="25" t="n"/>
    </row>
    <row r="22">
      <c r="A22" s="33" t="n"/>
      <c r="B22" s="25" t="n"/>
      <c r="C22" s="33" t="n"/>
      <c r="D22" s="25" t="n"/>
      <c r="E22" s="34" t="n"/>
      <c r="F22" s="34" t="n"/>
      <c r="G22" s="36">
        <f>IFERROR(IF(OR($E22="",NOT(ISNUMBER($E22)),$F22="",NOT(ISNUMBER($F22))),"",$F22-$E22),"")</f>
        <v/>
      </c>
      <c r="H22" s="37">
        <f>IFERROR(IF(OR($B22="",NOT(ISTEXT($B22))),"",IF(NOT(ISNUMBER($F22)),IF(AND(ISNUMBER($E22),ISNUMBER('Setup'!$B$6),$E22&lt;'Setup'!$B$6),"Update Needed","Not Started"),IF(AND(ISNUMBER($G22),ISNUMBER('Setup'!$B$7),$G22&gt;'Setup'!$B$7),"Late","On Track"))),"")</f>
        <v/>
      </c>
      <c r="I22" s="25" t="n"/>
    </row>
    <row r="23">
      <c r="A23" s="33" t="n"/>
      <c r="B23" s="25" t="n"/>
      <c r="C23" s="33" t="n"/>
      <c r="D23" s="25" t="n"/>
      <c r="E23" s="34" t="n"/>
      <c r="F23" s="34" t="n"/>
      <c r="G23" s="36">
        <f>IFERROR(IF(OR($E23="",NOT(ISNUMBER($E23)),$F23="",NOT(ISNUMBER($F23))),"",$F23-$E23),"")</f>
        <v/>
      </c>
      <c r="H23" s="37">
        <f>IFERROR(IF(OR($B23="",NOT(ISTEXT($B23))),"",IF(NOT(ISNUMBER($F23)),IF(AND(ISNUMBER($E23),ISNUMBER('Setup'!$B$6),$E23&lt;'Setup'!$B$6),"Update Needed","Not Started"),IF(AND(ISNUMBER($G23),ISNUMBER('Setup'!$B$7),$G23&gt;'Setup'!$B$7),"Late","On Track"))),"")</f>
        <v/>
      </c>
      <c r="I23" s="25" t="n"/>
    </row>
    <row r="24">
      <c r="A24" s="33" t="n"/>
      <c r="B24" s="25" t="n"/>
      <c r="C24" s="33" t="n"/>
      <c r="D24" s="25" t="n"/>
      <c r="E24" s="34" t="n"/>
      <c r="F24" s="34" t="n"/>
      <c r="G24" s="36">
        <f>IFERROR(IF(OR($E24="",NOT(ISNUMBER($E24)),$F24="",NOT(ISNUMBER($F24))),"",$F24-$E24),"")</f>
        <v/>
      </c>
      <c r="H24" s="37">
        <f>IFERROR(IF(OR($B24="",NOT(ISTEXT($B24))),"",IF(NOT(ISNUMBER($F24)),IF(AND(ISNUMBER($E24),ISNUMBER('Setup'!$B$6),$E24&lt;'Setup'!$B$6),"Update Needed","Not Started"),IF(AND(ISNUMBER($G24),ISNUMBER('Setup'!$B$7),$G24&gt;'Setup'!$B$7),"Late","On Track"))),"")</f>
        <v/>
      </c>
      <c r="I24" s="25" t="n"/>
    </row>
    <row r="25">
      <c r="A25" s="33" t="n"/>
      <c r="B25" s="25" t="n"/>
      <c r="C25" s="33" t="n"/>
      <c r="D25" s="25" t="n"/>
      <c r="E25" s="34" t="n"/>
      <c r="F25" s="34" t="n"/>
      <c r="G25" s="36">
        <f>IFERROR(IF(OR($E25="",NOT(ISNUMBER($E25)),$F25="",NOT(ISNUMBER($F25))),"",$F25-$E25),"")</f>
        <v/>
      </c>
      <c r="H25" s="37">
        <f>IFERROR(IF(OR($B25="",NOT(ISTEXT($B25))),"",IF(NOT(ISNUMBER($F25)),IF(AND(ISNUMBER($E25),ISNUMBER('Setup'!$B$6),$E25&lt;'Setup'!$B$6),"Update Needed","Not Started"),IF(AND(ISNUMBER($G25),ISNUMBER('Setup'!$B$7),$G25&gt;'Setup'!$B$7),"Late","On Track"))),"")</f>
        <v/>
      </c>
      <c r="I25" s="25" t="n"/>
    </row>
    <row r="26">
      <c r="A26" s="33" t="n"/>
      <c r="B26" s="25" t="n"/>
      <c r="C26" s="33" t="n"/>
      <c r="D26" s="25" t="n"/>
      <c r="E26" s="34" t="n"/>
      <c r="F26" s="34" t="n"/>
      <c r="G26" s="36">
        <f>IFERROR(IF(OR($E26="",NOT(ISNUMBER($E26)),$F26="",NOT(ISNUMBER($F26))),"",$F26-$E26),"")</f>
        <v/>
      </c>
      <c r="H26" s="37">
        <f>IFERROR(IF(OR($B26="",NOT(ISTEXT($B26))),"",IF(NOT(ISNUMBER($F26)),IF(AND(ISNUMBER($E26),ISNUMBER('Setup'!$B$6),$E26&lt;'Setup'!$B$6),"Update Needed","Not Started"),IF(AND(ISNUMBER($G26),ISNUMBER('Setup'!$B$7),$G26&gt;'Setup'!$B$7),"Late","On Track"))),"")</f>
        <v/>
      </c>
      <c r="I26" s="25" t="n"/>
    </row>
    <row r="27">
      <c r="A27" s="33" t="n"/>
      <c r="B27" s="25" t="n"/>
      <c r="C27" s="33" t="n"/>
      <c r="D27" s="25" t="n"/>
      <c r="E27" s="34" t="n"/>
      <c r="F27" s="34" t="n"/>
      <c r="G27" s="36">
        <f>IFERROR(IF(OR($E27="",NOT(ISNUMBER($E27)),$F27="",NOT(ISNUMBER($F27))),"",$F27-$E27),"")</f>
        <v/>
      </c>
      <c r="H27" s="37">
        <f>IFERROR(IF(OR($B27="",NOT(ISTEXT($B27))),"",IF(NOT(ISNUMBER($F27)),IF(AND(ISNUMBER($E27),ISNUMBER('Setup'!$B$6),$E27&lt;'Setup'!$B$6),"Update Needed","Not Started"),IF(AND(ISNUMBER($G27),ISNUMBER('Setup'!$B$7),$G27&gt;'Setup'!$B$7),"Late","On Track"))),"")</f>
        <v/>
      </c>
      <c r="I27" s="25" t="n"/>
    </row>
    <row r="28">
      <c r="A28" s="33" t="n"/>
      <c r="B28" s="25" t="n"/>
      <c r="C28" s="33" t="n"/>
      <c r="D28" s="25" t="n"/>
      <c r="E28" s="34" t="n"/>
      <c r="F28" s="34" t="n"/>
      <c r="G28" s="36">
        <f>IFERROR(IF(OR($E28="",NOT(ISNUMBER($E28)),$F28="",NOT(ISNUMBER($F28))),"",$F28-$E28),"")</f>
        <v/>
      </c>
      <c r="H28" s="37">
        <f>IFERROR(IF(OR($B28="",NOT(ISTEXT($B28))),"",IF(NOT(ISNUMBER($F28)),IF(AND(ISNUMBER($E28),ISNUMBER('Setup'!$B$6),$E28&lt;'Setup'!$B$6),"Update Needed","Not Started"),IF(AND(ISNUMBER($G28),ISNUMBER('Setup'!$B$7),$G28&gt;'Setup'!$B$7),"Late","On Track"))),"")</f>
        <v/>
      </c>
      <c r="I28" s="25" t="n"/>
    </row>
    <row r="29">
      <c r="A29" s="33" t="n"/>
      <c r="B29" s="25" t="n"/>
      <c r="C29" s="33" t="n"/>
      <c r="D29" s="25" t="n"/>
      <c r="E29" s="34" t="n"/>
      <c r="F29" s="34" t="n"/>
      <c r="G29" s="36">
        <f>IFERROR(IF(OR($E29="",NOT(ISNUMBER($E29)),$F29="",NOT(ISNUMBER($F29))),"",$F29-$E29),"")</f>
        <v/>
      </c>
      <c r="H29" s="37">
        <f>IFERROR(IF(OR($B29="",NOT(ISTEXT($B29))),"",IF(NOT(ISNUMBER($F29)),IF(AND(ISNUMBER($E29),ISNUMBER('Setup'!$B$6),$E29&lt;'Setup'!$B$6),"Update Needed","Not Started"),IF(AND(ISNUMBER($G29),ISNUMBER('Setup'!$B$7),$G29&gt;'Setup'!$B$7),"Late","On Track"))),"")</f>
        <v/>
      </c>
      <c r="I29" s="25" t="n"/>
    </row>
    <row r="30">
      <c r="A30" s="33" t="n"/>
      <c r="B30" s="25" t="n"/>
      <c r="C30" s="33" t="n"/>
      <c r="D30" s="25" t="n"/>
      <c r="E30" s="34" t="n"/>
      <c r="F30" s="34" t="n"/>
      <c r="G30" s="36">
        <f>IFERROR(IF(OR($E30="",NOT(ISNUMBER($E30)),$F30="",NOT(ISNUMBER($F30))),"",$F30-$E30),"")</f>
        <v/>
      </c>
      <c r="H30" s="37">
        <f>IFERROR(IF(OR($B30="",NOT(ISTEXT($B30))),"",IF(NOT(ISNUMBER($F30)),IF(AND(ISNUMBER($E30),ISNUMBER('Setup'!$B$6),$E30&lt;'Setup'!$B$6),"Update Needed","Not Started"),IF(AND(ISNUMBER($G30),ISNUMBER('Setup'!$B$7),$G30&gt;'Setup'!$B$7),"Late","On Track"))),"")</f>
        <v/>
      </c>
      <c r="I30" s="25" t="n"/>
    </row>
    <row r="31">
      <c r="A31" s="33" t="n"/>
      <c r="B31" s="25" t="n"/>
      <c r="C31" s="33" t="n"/>
      <c r="D31" s="25" t="n"/>
      <c r="E31" s="34" t="n"/>
      <c r="F31" s="34" t="n"/>
      <c r="G31" s="36">
        <f>IFERROR(IF(OR($E31="",NOT(ISNUMBER($E31)),$F31="",NOT(ISNUMBER($F31))),"",$F31-$E31),"")</f>
        <v/>
      </c>
      <c r="H31" s="37">
        <f>IFERROR(IF(OR($B31="",NOT(ISTEXT($B31))),"",IF(NOT(ISNUMBER($F31)),IF(AND(ISNUMBER($E31),ISNUMBER('Setup'!$B$6),$E31&lt;'Setup'!$B$6),"Update Needed","Not Started"),IF(AND(ISNUMBER($G31),ISNUMBER('Setup'!$B$7),$G31&gt;'Setup'!$B$7),"Late","On Track"))),"")</f>
        <v/>
      </c>
      <c r="I31" s="25" t="n"/>
    </row>
    <row r="32">
      <c r="A32" s="33" t="n"/>
      <c r="B32" s="25" t="n"/>
      <c r="C32" s="33" t="n"/>
      <c r="D32" s="25" t="n"/>
      <c r="E32" s="34" t="n"/>
      <c r="F32" s="34" t="n"/>
      <c r="G32" s="36">
        <f>IFERROR(IF(OR($E32="",NOT(ISNUMBER($E32)),$F32="",NOT(ISNUMBER($F32))),"",$F32-$E32),"")</f>
        <v/>
      </c>
      <c r="H32" s="37">
        <f>IFERROR(IF(OR($B32="",NOT(ISTEXT($B32))),"",IF(NOT(ISNUMBER($F32)),IF(AND(ISNUMBER($E32),ISNUMBER('Setup'!$B$6),$E32&lt;'Setup'!$B$6),"Update Needed","Not Started"),IF(AND(ISNUMBER($G32),ISNUMBER('Setup'!$B$7),$G32&gt;'Setup'!$B$7),"Late","On Track"))),"")</f>
        <v/>
      </c>
      <c r="I32" s="25" t="n"/>
    </row>
    <row r="33">
      <c r="A33" s="33" t="n"/>
      <c r="B33" s="25" t="n"/>
      <c r="C33" s="33" t="n"/>
      <c r="D33" s="25" t="n"/>
      <c r="E33" s="34" t="n"/>
      <c r="F33" s="34" t="n"/>
      <c r="G33" s="36">
        <f>IFERROR(IF(OR($E33="",NOT(ISNUMBER($E33)),$F33="",NOT(ISNUMBER($F33))),"",$F33-$E33),"")</f>
        <v/>
      </c>
      <c r="H33" s="37">
        <f>IFERROR(IF(OR($B33="",NOT(ISTEXT($B33))),"",IF(NOT(ISNUMBER($F33)),IF(AND(ISNUMBER($E33),ISNUMBER('Setup'!$B$6),$E33&lt;'Setup'!$B$6),"Update Needed","Not Started"),IF(AND(ISNUMBER($G33),ISNUMBER('Setup'!$B$7),$G33&gt;'Setup'!$B$7),"Late","On Track"))),"")</f>
        <v/>
      </c>
      <c r="I33" s="25" t="n"/>
    </row>
    <row r="34">
      <c r="A34" s="33" t="n"/>
      <c r="B34" s="25" t="n"/>
      <c r="C34" s="33" t="n"/>
      <c r="D34" s="25" t="n"/>
      <c r="E34" s="34" t="n"/>
      <c r="F34" s="34" t="n"/>
      <c r="G34" s="36">
        <f>IFERROR(IF(OR($E34="",NOT(ISNUMBER($E34)),$F34="",NOT(ISNUMBER($F34))),"",$F34-$E34),"")</f>
        <v/>
      </c>
      <c r="H34" s="37">
        <f>IFERROR(IF(OR($B34="",NOT(ISTEXT($B34))),"",IF(NOT(ISNUMBER($F34)),IF(AND(ISNUMBER($E34),ISNUMBER('Setup'!$B$6),$E34&lt;'Setup'!$B$6),"Update Needed","Not Started"),IF(AND(ISNUMBER($G34),ISNUMBER('Setup'!$B$7),$G34&gt;'Setup'!$B$7),"Late","On Track"))),"")</f>
        <v/>
      </c>
      <c r="I34" s="25" t="n"/>
    </row>
    <row r="35">
      <c r="A35" s="33" t="n"/>
      <c r="B35" s="25" t="n"/>
      <c r="C35" s="33" t="n"/>
      <c r="D35" s="25" t="n"/>
      <c r="E35" s="34" t="n"/>
      <c r="F35" s="34" t="n"/>
      <c r="G35" s="36">
        <f>IFERROR(IF(OR($E35="",NOT(ISNUMBER($E35)),$F35="",NOT(ISNUMBER($F35))),"",$F35-$E35),"")</f>
        <v/>
      </c>
      <c r="H35" s="37">
        <f>IFERROR(IF(OR($B35="",NOT(ISTEXT($B35))),"",IF(NOT(ISNUMBER($F35)),IF(AND(ISNUMBER($E35),ISNUMBER('Setup'!$B$6),$E35&lt;'Setup'!$B$6),"Update Needed","Not Started"),IF(AND(ISNUMBER($G35),ISNUMBER('Setup'!$B$7),$G35&gt;'Setup'!$B$7),"Late","On Track"))),"")</f>
        <v/>
      </c>
      <c r="I35" s="25" t="n"/>
    </row>
    <row r="36">
      <c r="A36" s="33" t="n"/>
      <c r="B36" s="25" t="n"/>
      <c r="C36" s="33" t="n"/>
      <c r="D36" s="25" t="n"/>
      <c r="E36" s="34" t="n"/>
      <c r="F36" s="34" t="n"/>
      <c r="G36" s="36">
        <f>IFERROR(IF(OR($E36="",NOT(ISNUMBER($E36)),$F36="",NOT(ISNUMBER($F36))),"",$F36-$E36),"")</f>
        <v/>
      </c>
      <c r="H36" s="37">
        <f>IFERROR(IF(OR($B36="",NOT(ISTEXT($B36))),"",IF(NOT(ISNUMBER($F36)),IF(AND(ISNUMBER($E36),ISNUMBER('Setup'!$B$6),$E36&lt;'Setup'!$B$6),"Update Needed","Not Started"),IF(AND(ISNUMBER($G36),ISNUMBER('Setup'!$B$7),$G36&gt;'Setup'!$B$7),"Late","On Track"))),"")</f>
        <v/>
      </c>
      <c r="I36" s="25" t="n"/>
    </row>
    <row r="37">
      <c r="A37" s="33" t="n"/>
      <c r="B37" s="25" t="n"/>
      <c r="C37" s="33" t="n"/>
      <c r="D37" s="25" t="n"/>
      <c r="E37" s="34" t="n"/>
      <c r="F37" s="34" t="n"/>
      <c r="G37" s="36">
        <f>IFERROR(IF(OR($E37="",NOT(ISNUMBER($E37)),$F37="",NOT(ISNUMBER($F37))),"",$F37-$E37),"")</f>
        <v/>
      </c>
      <c r="H37" s="37">
        <f>IFERROR(IF(OR($B37="",NOT(ISTEXT($B37))),"",IF(NOT(ISNUMBER($F37)),IF(AND(ISNUMBER($E37),ISNUMBER('Setup'!$B$6),$E37&lt;'Setup'!$B$6),"Update Needed","Not Started"),IF(AND(ISNUMBER($G37),ISNUMBER('Setup'!$B$7),$G37&gt;'Setup'!$B$7),"Late","On Track"))),"")</f>
        <v/>
      </c>
      <c r="I37" s="25" t="n"/>
    </row>
    <row r="38">
      <c r="A38" s="33" t="n"/>
      <c r="B38" s="25" t="n"/>
      <c r="C38" s="33" t="n"/>
      <c r="D38" s="25" t="n"/>
      <c r="E38" s="34" t="n"/>
      <c r="F38" s="34" t="n"/>
      <c r="G38" s="36">
        <f>IFERROR(IF(OR($E38="",NOT(ISNUMBER($E38)),$F38="",NOT(ISNUMBER($F38))),"",$F38-$E38),"")</f>
        <v/>
      </c>
      <c r="H38" s="37">
        <f>IFERROR(IF(OR($B38="",NOT(ISTEXT($B38))),"",IF(NOT(ISNUMBER($F38)),IF(AND(ISNUMBER($E38),ISNUMBER('Setup'!$B$6),$E38&lt;'Setup'!$B$6),"Update Needed","Not Started"),IF(AND(ISNUMBER($G38),ISNUMBER('Setup'!$B$7),$G38&gt;'Setup'!$B$7),"Late","On Track"))),"")</f>
        <v/>
      </c>
      <c r="I38" s="25" t="n"/>
    </row>
    <row r="39">
      <c r="A39" s="33" t="n"/>
      <c r="B39" s="25" t="n"/>
      <c r="C39" s="33" t="n"/>
      <c r="D39" s="25" t="n"/>
      <c r="E39" s="34" t="n"/>
      <c r="F39" s="34" t="n"/>
      <c r="G39" s="36">
        <f>IFERROR(IF(OR($E39="",NOT(ISNUMBER($E39)),$F39="",NOT(ISNUMBER($F39))),"",$F39-$E39),"")</f>
        <v/>
      </c>
      <c r="H39" s="37">
        <f>IFERROR(IF(OR($B39="",NOT(ISTEXT($B39))),"",IF(NOT(ISNUMBER($F39)),IF(AND(ISNUMBER($E39),ISNUMBER('Setup'!$B$6),$E39&lt;'Setup'!$B$6),"Update Needed","Not Started"),IF(AND(ISNUMBER($G39),ISNUMBER('Setup'!$B$7),$G39&gt;'Setup'!$B$7),"Late","On Track"))),"")</f>
        <v/>
      </c>
      <c r="I39" s="25" t="n"/>
    </row>
    <row r="40">
      <c r="A40" s="33" t="n"/>
      <c r="B40" s="25" t="n"/>
      <c r="C40" s="33" t="n"/>
      <c r="D40" s="25" t="n"/>
      <c r="E40" s="34" t="n"/>
      <c r="F40" s="34" t="n"/>
      <c r="G40" s="36">
        <f>IFERROR(IF(OR($E40="",NOT(ISNUMBER($E40)),$F40="",NOT(ISNUMBER($F40))),"",$F40-$E40),"")</f>
        <v/>
      </c>
      <c r="H40" s="37">
        <f>IFERROR(IF(OR($B40="",NOT(ISTEXT($B40))),"",IF(NOT(ISNUMBER($F40)),IF(AND(ISNUMBER($E40),ISNUMBER('Setup'!$B$6),$E40&lt;'Setup'!$B$6),"Update Needed","Not Started"),IF(AND(ISNUMBER($G40),ISNUMBER('Setup'!$B$7),$G40&gt;'Setup'!$B$7),"Late","On Track"))),"")</f>
        <v/>
      </c>
      <c r="I40" s="25" t="n"/>
    </row>
    <row r="41">
      <c r="A41" s="33" t="n"/>
      <c r="B41" s="25" t="n"/>
      <c r="C41" s="33" t="n"/>
      <c r="D41" s="25" t="n"/>
      <c r="E41" s="34" t="n"/>
      <c r="F41" s="34" t="n"/>
      <c r="G41" s="36">
        <f>IFERROR(IF(OR($E41="",NOT(ISNUMBER($E41)),$F41="",NOT(ISNUMBER($F41))),"",$F41-$E41),"")</f>
        <v/>
      </c>
      <c r="H41" s="37">
        <f>IFERROR(IF(OR($B41="",NOT(ISTEXT($B41))),"",IF(NOT(ISNUMBER($F41)),IF(AND(ISNUMBER($E41),ISNUMBER('Setup'!$B$6),$E41&lt;'Setup'!$B$6),"Update Needed","Not Started"),IF(AND(ISNUMBER($G41),ISNUMBER('Setup'!$B$7),$G41&gt;'Setup'!$B$7),"Late","On Track"))),"")</f>
        <v/>
      </c>
      <c r="I41" s="25" t="n"/>
    </row>
    <row r="42">
      <c r="A42" s="33" t="n"/>
      <c r="B42" s="25" t="n"/>
      <c r="C42" s="33" t="n"/>
      <c r="D42" s="25" t="n"/>
      <c r="E42" s="34" t="n"/>
      <c r="F42" s="34" t="n"/>
      <c r="G42" s="36">
        <f>IFERROR(IF(OR($E42="",NOT(ISNUMBER($E42)),$F42="",NOT(ISNUMBER($F42))),"",$F42-$E42),"")</f>
        <v/>
      </c>
      <c r="H42" s="37">
        <f>IFERROR(IF(OR($B42="",NOT(ISTEXT($B42))),"",IF(NOT(ISNUMBER($F42)),IF(AND(ISNUMBER($E42),ISNUMBER('Setup'!$B$6),$E42&lt;'Setup'!$B$6),"Update Needed","Not Started"),IF(AND(ISNUMBER($G42),ISNUMBER('Setup'!$B$7),$G42&gt;'Setup'!$B$7),"Late","On Track"))),"")</f>
        <v/>
      </c>
      <c r="I42" s="25" t="n"/>
    </row>
    <row r="43">
      <c r="A43" s="33" t="n"/>
      <c r="B43" s="25" t="n"/>
      <c r="C43" s="33" t="n"/>
      <c r="D43" s="25" t="n"/>
      <c r="E43" s="34" t="n"/>
      <c r="F43" s="34" t="n"/>
      <c r="G43" s="36">
        <f>IFERROR(IF(OR($E43="",NOT(ISNUMBER($E43)),$F43="",NOT(ISNUMBER($F43))),"",$F43-$E43),"")</f>
        <v/>
      </c>
      <c r="H43" s="37">
        <f>IFERROR(IF(OR($B43="",NOT(ISTEXT($B43))),"",IF(NOT(ISNUMBER($F43)),IF(AND(ISNUMBER($E43),ISNUMBER('Setup'!$B$6),$E43&lt;'Setup'!$B$6),"Update Needed","Not Started"),IF(AND(ISNUMBER($G43),ISNUMBER('Setup'!$B$7),$G43&gt;'Setup'!$B$7),"Late","On Track"))),"")</f>
        <v/>
      </c>
      <c r="I43" s="25" t="n"/>
    </row>
    <row r="44">
      <c r="A44" s="33" t="n"/>
      <c r="B44" s="25" t="n"/>
      <c r="C44" s="33" t="n"/>
      <c r="D44" s="25" t="n"/>
      <c r="E44" s="34" t="n"/>
      <c r="F44" s="34" t="n"/>
      <c r="G44" s="36">
        <f>IFERROR(IF(OR($E44="",NOT(ISNUMBER($E44)),$F44="",NOT(ISNUMBER($F44))),"",$F44-$E44),"")</f>
        <v/>
      </c>
      <c r="H44" s="37">
        <f>IFERROR(IF(OR($B44="",NOT(ISTEXT($B44))),"",IF(NOT(ISNUMBER($F44)),IF(AND(ISNUMBER($E44),ISNUMBER('Setup'!$B$6),$E44&lt;'Setup'!$B$6),"Update Needed","Not Started"),IF(AND(ISNUMBER($G44),ISNUMBER('Setup'!$B$7),$G44&gt;'Setup'!$B$7),"Late","On Track"))),"")</f>
        <v/>
      </c>
      <c r="I44" s="25" t="n"/>
    </row>
    <row r="45">
      <c r="A45" s="33" t="n"/>
      <c r="B45" s="25" t="n"/>
      <c r="C45" s="33" t="n"/>
      <c r="D45" s="25" t="n"/>
      <c r="E45" s="34" t="n"/>
      <c r="F45" s="34" t="n"/>
      <c r="G45" s="36">
        <f>IFERROR(IF(OR($E45="",NOT(ISNUMBER($E45)),$F45="",NOT(ISNUMBER($F45))),"",$F45-$E45),"")</f>
        <v/>
      </c>
      <c r="H45" s="37">
        <f>IFERROR(IF(OR($B45="",NOT(ISTEXT($B45))),"",IF(NOT(ISNUMBER($F45)),IF(AND(ISNUMBER($E45),ISNUMBER('Setup'!$B$6),$E45&lt;'Setup'!$B$6),"Update Needed","Not Started"),IF(AND(ISNUMBER($G45),ISNUMBER('Setup'!$B$7),$G45&gt;'Setup'!$B$7),"Late","On Track"))),"")</f>
        <v/>
      </c>
      <c r="I45" s="25" t="n"/>
    </row>
    <row r="46">
      <c r="A46" s="33" t="n"/>
      <c r="B46" s="25" t="n"/>
      <c r="C46" s="33" t="n"/>
      <c r="D46" s="25" t="n"/>
      <c r="E46" s="34" t="n"/>
      <c r="F46" s="34" t="n"/>
      <c r="G46" s="36">
        <f>IFERROR(IF(OR($E46="",NOT(ISNUMBER($E46)),$F46="",NOT(ISNUMBER($F46))),"",$F46-$E46),"")</f>
        <v/>
      </c>
      <c r="H46" s="37">
        <f>IFERROR(IF(OR($B46="",NOT(ISTEXT($B46))),"",IF(NOT(ISNUMBER($F46)),IF(AND(ISNUMBER($E46),ISNUMBER('Setup'!$B$6),$E46&lt;'Setup'!$B$6),"Update Needed","Not Started"),IF(AND(ISNUMBER($G46),ISNUMBER('Setup'!$B$7),$G46&gt;'Setup'!$B$7),"Late","On Track"))),"")</f>
        <v/>
      </c>
      <c r="I46" s="25" t="n"/>
    </row>
    <row r="47">
      <c r="A47" s="33" t="n"/>
      <c r="B47" s="25" t="n"/>
      <c r="C47" s="33" t="n"/>
      <c r="D47" s="25" t="n"/>
      <c r="E47" s="34" t="n"/>
      <c r="F47" s="34" t="n"/>
      <c r="G47" s="36">
        <f>IFERROR(IF(OR($E47="",NOT(ISNUMBER($E47)),$F47="",NOT(ISNUMBER($F47))),"",$F47-$E47),"")</f>
        <v/>
      </c>
      <c r="H47" s="37">
        <f>IFERROR(IF(OR($B47="",NOT(ISTEXT($B47))),"",IF(NOT(ISNUMBER($F47)),IF(AND(ISNUMBER($E47),ISNUMBER('Setup'!$B$6),$E47&lt;'Setup'!$B$6),"Update Needed","Not Started"),IF(AND(ISNUMBER($G47),ISNUMBER('Setup'!$B$7),$G47&gt;'Setup'!$B$7),"Late","On Track"))),"")</f>
        <v/>
      </c>
      <c r="I47" s="25" t="n"/>
    </row>
    <row r="48">
      <c r="A48" s="33" t="n"/>
      <c r="B48" s="25" t="n"/>
      <c r="C48" s="33" t="n"/>
      <c r="D48" s="25" t="n"/>
      <c r="E48" s="34" t="n"/>
      <c r="F48" s="34" t="n"/>
      <c r="G48" s="36">
        <f>IFERROR(IF(OR($E48="",NOT(ISNUMBER($E48)),$F48="",NOT(ISNUMBER($F48))),"",$F48-$E48),"")</f>
        <v/>
      </c>
      <c r="H48" s="37">
        <f>IFERROR(IF(OR($B48="",NOT(ISTEXT($B48))),"",IF(NOT(ISNUMBER($F48)),IF(AND(ISNUMBER($E48),ISNUMBER('Setup'!$B$6),$E48&lt;'Setup'!$B$6),"Update Needed","Not Started"),IF(AND(ISNUMBER($G48),ISNUMBER('Setup'!$B$7),$G48&gt;'Setup'!$B$7),"Late","On Track"))),"")</f>
        <v/>
      </c>
      <c r="I48" s="25" t="n"/>
    </row>
    <row r="49">
      <c r="A49" s="33" t="n"/>
      <c r="B49" s="25" t="n"/>
      <c r="C49" s="33" t="n"/>
      <c r="D49" s="25" t="n"/>
      <c r="E49" s="34" t="n"/>
      <c r="F49" s="34" t="n"/>
      <c r="G49" s="36">
        <f>IFERROR(IF(OR($E49="",NOT(ISNUMBER($E49)),$F49="",NOT(ISNUMBER($F49))),"",$F49-$E49),"")</f>
        <v/>
      </c>
      <c r="H49" s="37">
        <f>IFERROR(IF(OR($B49="",NOT(ISTEXT($B49))),"",IF(NOT(ISNUMBER($F49)),IF(AND(ISNUMBER($E49),ISNUMBER('Setup'!$B$6),$E49&lt;'Setup'!$B$6),"Update Needed","Not Started"),IF(AND(ISNUMBER($G49),ISNUMBER('Setup'!$B$7),$G49&gt;'Setup'!$B$7),"Late","On Track"))),"")</f>
        <v/>
      </c>
      <c r="I49" s="25" t="n"/>
    </row>
    <row r="50">
      <c r="A50" s="33" t="n"/>
      <c r="B50" s="25" t="n"/>
      <c r="C50" s="33" t="n"/>
      <c r="D50" s="25" t="n"/>
      <c r="E50" s="34" t="n"/>
      <c r="F50" s="34" t="n"/>
      <c r="G50" s="36">
        <f>IFERROR(IF(OR($E50="",NOT(ISNUMBER($E50)),$F50="",NOT(ISNUMBER($F50))),"",$F50-$E50),"")</f>
        <v/>
      </c>
      <c r="H50" s="37">
        <f>IFERROR(IF(OR($B50="",NOT(ISTEXT($B50))),"",IF(NOT(ISNUMBER($F50)),IF(AND(ISNUMBER($E50),ISNUMBER('Setup'!$B$6),$E50&lt;'Setup'!$B$6),"Update Needed","Not Started"),IF(AND(ISNUMBER($G50),ISNUMBER('Setup'!$B$7),$G50&gt;'Setup'!$B$7),"Late","On Track"))),"")</f>
        <v/>
      </c>
      <c r="I50" s="25" t="n"/>
    </row>
    <row r="51">
      <c r="A51" s="33" t="n"/>
      <c r="B51" s="25" t="n"/>
      <c r="C51" s="33" t="n"/>
      <c r="D51" s="25" t="n"/>
      <c r="E51" s="34" t="n"/>
      <c r="F51" s="34" t="n"/>
      <c r="G51" s="36">
        <f>IFERROR(IF(OR($E51="",NOT(ISNUMBER($E51)),$F51="",NOT(ISNUMBER($F51))),"",$F51-$E51),"")</f>
        <v/>
      </c>
      <c r="H51" s="37">
        <f>IFERROR(IF(OR($B51="",NOT(ISTEXT($B51))),"",IF(NOT(ISNUMBER($F51)),IF(AND(ISNUMBER($E51),ISNUMBER('Setup'!$B$6),$E51&lt;'Setup'!$B$6),"Update Needed","Not Started"),IF(AND(ISNUMBER($G51),ISNUMBER('Setup'!$B$7),$G51&gt;'Setup'!$B$7),"Late","On Track"))),"")</f>
        <v/>
      </c>
      <c r="I51" s="25" t="n"/>
    </row>
    <row r="52">
      <c r="A52" s="33" t="n"/>
      <c r="B52" s="25" t="n"/>
      <c r="C52" s="33" t="n"/>
      <c r="D52" s="25" t="n"/>
      <c r="E52" s="34" t="n"/>
      <c r="F52" s="34" t="n"/>
      <c r="G52" s="36">
        <f>IFERROR(IF(OR($E52="",NOT(ISNUMBER($E52)),$F52="",NOT(ISNUMBER($F52))),"",$F52-$E52),"")</f>
        <v/>
      </c>
      <c r="H52" s="37">
        <f>IFERROR(IF(OR($B52="",NOT(ISTEXT($B52))),"",IF(NOT(ISNUMBER($F52)),IF(AND(ISNUMBER($E52),ISNUMBER('Setup'!$B$6),$E52&lt;'Setup'!$B$6),"Update Needed","Not Started"),IF(AND(ISNUMBER($G52),ISNUMBER('Setup'!$B$7),$G52&gt;'Setup'!$B$7),"Late","On Track"))),"")</f>
        <v/>
      </c>
      <c r="I52" s="25" t="n"/>
    </row>
    <row r="53">
      <c r="A53" s="33" t="n"/>
      <c r="B53" s="25" t="n"/>
      <c r="C53" s="33" t="n"/>
      <c r="D53" s="25" t="n"/>
      <c r="E53" s="34" t="n"/>
      <c r="F53" s="34" t="n"/>
      <c r="G53" s="36">
        <f>IFERROR(IF(OR($E53="",NOT(ISNUMBER($E53)),$F53="",NOT(ISNUMBER($F53))),"",$F53-$E53),"")</f>
        <v/>
      </c>
      <c r="H53" s="37">
        <f>IFERROR(IF(OR($B53="",NOT(ISTEXT($B53))),"",IF(NOT(ISNUMBER($F53)),IF(AND(ISNUMBER($E53),ISNUMBER('Setup'!$B$6),$E53&lt;'Setup'!$B$6),"Update Needed","Not Started"),IF(AND(ISNUMBER($G53),ISNUMBER('Setup'!$B$7),$G53&gt;'Setup'!$B$7),"Late","On Track"))),"")</f>
        <v/>
      </c>
      <c r="I53" s="25" t="n"/>
    </row>
    <row r="54">
      <c r="A54" s="33" t="n"/>
      <c r="B54" s="25" t="n"/>
      <c r="C54" s="33" t="n"/>
      <c r="D54" s="25" t="n"/>
      <c r="E54" s="34" t="n"/>
      <c r="F54" s="34" t="n"/>
      <c r="G54" s="36">
        <f>IFERROR(IF(OR($E54="",NOT(ISNUMBER($E54)),$F54="",NOT(ISNUMBER($F54))),"",$F54-$E54),"")</f>
        <v/>
      </c>
      <c r="H54" s="37">
        <f>IFERROR(IF(OR($B54="",NOT(ISTEXT($B54))),"",IF(NOT(ISNUMBER($F54)),IF(AND(ISNUMBER($E54),ISNUMBER('Setup'!$B$6),$E54&lt;'Setup'!$B$6),"Update Needed","Not Started"),IF(AND(ISNUMBER($G54),ISNUMBER('Setup'!$B$7),$G54&gt;'Setup'!$B$7),"Late","On Track"))),"")</f>
        <v/>
      </c>
      <c r="I54" s="25" t="n"/>
    </row>
    <row r="55">
      <c r="A55" s="33" t="n"/>
      <c r="B55" s="25" t="n"/>
      <c r="C55" s="33" t="n"/>
      <c r="D55" s="25" t="n"/>
      <c r="E55" s="34" t="n"/>
      <c r="F55" s="34" t="n"/>
      <c r="G55" s="36">
        <f>IFERROR(IF(OR($E55="",NOT(ISNUMBER($E55)),$F55="",NOT(ISNUMBER($F55))),"",$F55-$E55),"")</f>
        <v/>
      </c>
      <c r="H55" s="37">
        <f>IFERROR(IF(OR($B55="",NOT(ISTEXT($B55))),"",IF(NOT(ISNUMBER($F55)),IF(AND(ISNUMBER($E55),ISNUMBER('Setup'!$B$6),$E55&lt;'Setup'!$B$6),"Update Needed","Not Started"),IF(AND(ISNUMBER($G55),ISNUMBER('Setup'!$B$7),$G55&gt;'Setup'!$B$7),"Late","On Track"))),"")</f>
        <v/>
      </c>
      <c r="I55" s="25" t="n"/>
    </row>
    <row r="56">
      <c r="A56" s="33" t="n"/>
      <c r="B56" s="25" t="n"/>
      <c r="C56" s="33" t="n"/>
      <c r="D56" s="25" t="n"/>
      <c r="E56" s="34" t="n"/>
      <c r="F56" s="34" t="n"/>
      <c r="G56" s="36">
        <f>IFERROR(IF(OR($E56="",NOT(ISNUMBER($E56)),$F56="",NOT(ISNUMBER($F56))),"",$F56-$E56),"")</f>
        <v/>
      </c>
      <c r="H56" s="37">
        <f>IFERROR(IF(OR($B56="",NOT(ISTEXT($B56))),"",IF(NOT(ISNUMBER($F56)),IF(AND(ISNUMBER($E56),ISNUMBER('Setup'!$B$6),$E56&lt;'Setup'!$B$6),"Update Needed","Not Started"),IF(AND(ISNUMBER($G56),ISNUMBER('Setup'!$B$7),$G56&gt;'Setup'!$B$7),"Late","On Track"))),"")</f>
        <v/>
      </c>
      <c r="I56" s="25" t="n"/>
    </row>
    <row r="57">
      <c r="A57" s="33" t="n"/>
      <c r="B57" s="25" t="n"/>
      <c r="C57" s="33" t="n"/>
      <c r="D57" s="25" t="n"/>
      <c r="E57" s="34" t="n"/>
      <c r="F57" s="34" t="n"/>
      <c r="G57" s="36">
        <f>IFERROR(IF(OR($E57="",NOT(ISNUMBER($E57)),$F57="",NOT(ISNUMBER($F57))),"",$F57-$E57),"")</f>
        <v/>
      </c>
      <c r="H57" s="37">
        <f>IFERROR(IF(OR($B57="",NOT(ISTEXT($B57))),"",IF(NOT(ISNUMBER($F57)),IF(AND(ISNUMBER($E57),ISNUMBER('Setup'!$B$6),$E57&lt;'Setup'!$B$6),"Update Needed","Not Started"),IF(AND(ISNUMBER($G57),ISNUMBER('Setup'!$B$7),$G57&gt;'Setup'!$B$7),"Late","On Track"))),"")</f>
        <v/>
      </c>
      <c r="I57" s="25" t="n"/>
    </row>
    <row r="58">
      <c r="A58" s="33" t="n"/>
      <c r="B58" s="25" t="n"/>
      <c r="C58" s="33" t="n"/>
      <c r="D58" s="25" t="n"/>
      <c r="E58" s="34" t="n"/>
      <c r="F58" s="34" t="n"/>
      <c r="G58" s="36">
        <f>IFERROR(IF(OR($E58="",NOT(ISNUMBER($E58)),$F58="",NOT(ISNUMBER($F58))),"",$F58-$E58),"")</f>
        <v/>
      </c>
      <c r="H58" s="37">
        <f>IFERROR(IF(OR($B58="",NOT(ISTEXT($B58))),"",IF(NOT(ISNUMBER($F58)),IF(AND(ISNUMBER($E58),ISNUMBER('Setup'!$B$6),$E58&lt;'Setup'!$B$6),"Update Needed","Not Started"),IF(AND(ISNUMBER($G58),ISNUMBER('Setup'!$B$7),$G58&gt;'Setup'!$B$7),"Late","On Track"))),"")</f>
        <v/>
      </c>
      <c r="I58" s="25" t="n"/>
    </row>
    <row r="59">
      <c r="A59" s="33" t="n"/>
      <c r="B59" s="25" t="n"/>
      <c r="C59" s="33" t="n"/>
      <c r="D59" s="25" t="n"/>
      <c r="E59" s="34" t="n"/>
      <c r="F59" s="34" t="n"/>
      <c r="G59" s="36">
        <f>IFERROR(IF(OR($E59="",NOT(ISNUMBER($E59)),$F59="",NOT(ISNUMBER($F59))),"",$F59-$E59),"")</f>
        <v/>
      </c>
      <c r="H59" s="37">
        <f>IFERROR(IF(OR($B59="",NOT(ISTEXT($B59))),"",IF(NOT(ISNUMBER($F59)),IF(AND(ISNUMBER($E59),ISNUMBER('Setup'!$B$6),$E59&lt;'Setup'!$B$6),"Update Needed","Not Started"),IF(AND(ISNUMBER($G59),ISNUMBER('Setup'!$B$7),$G59&gt;'Setup'!$B$7),"Late","On Track"))),"")</f>
        <v/>
      </c>
      <c r="I59" s="25" t="n"/>
    </row>
    <row r="60">
      <c r="A60" s="33" t="n"/>
      <c r="B60" s="25" t="n"/>
      <c r="C60" s="33" t="n"/>
      <c r="D60" s="25" t="n"/>
      <c r="E60" s="34" t="n"/>
      <c r="F60" s="34" t="n"/>
      <c r="G60" s="36">
        <f>IFERROR(IF(OR($E60="",NOT(ISNUMBER($E60)),$F60="",NOT(ISNUMBER($F60))),"",$F60-$E60),"")</f>
        <v/>
      </c>
      <c r="H60" s="37">
        <f>IFERROR(IF(OR($B60="",NOT(ISTEXT($B60))),"",IF(NOT(ISNUMBER($F60)),IF(AND(ISNUMBER($E60),ISNUMBER('Setup'!$B$6),$E60&lt;'Setup'!$B$6),"Update Needed","Not Started"),IF(AND(ISNUMBER($G60),ISNUMBER('Setup'!$B$7),$G60&gt;'Setup'!$B$7),"Late","On Track"))),"")</f>
        <v/>
      </c>
      <c r="I60" s="25" t="n"/>
    </row>
    <row r="61">
      <c r="A61" s="33" t="n"/>
      <c r="B61" s="25" t="n"/>
      <c r="C61" s="33" t="n"/>
      <c r="D61" s="25" t="n"/>
      <c r="E61" s="34" t="n"/>
      <c r="F61" s="34" t="n"/>
      <c r="G61" s="36">
        <f>IFERROR(IF(OR($E61="",NOT(ISNUMBER($E61)),$F61="",NOT(ISNUMBER($F61))),"",$F61-$E61),"")</f>
        <v/>
      </c>
      <c r="H61" s="37">
        <f>IFERROR(IF(OR($B61="",NOT(ISTEXT($B61))),"",IF(NOT(ISNUMBER($F61)),IF(AND(ISNUMBER($E61),ISNUMBER('Setup'!$B$6),$E61&lt;'Setup'!$B$6),"Update Needed","Not Started"),IF(AND(ISNUMBER($G61),ISNUMBER('Setup'!$B$7),$G61&gt;'Setup'!$B$7),"Late","On Track"))),"")</f>
        <v/>
      </c>
      <c r="I61" s="25" t="n"/>
    </row>
    <row r="62">
      <c r="A62" s="33" t="n"/>
      <c r="B62" s="25" t="n"/>
      <c r="C62" s="33" t="n"/>
      <c r="D62" s="25" t="n"/>
      <c r="E62" s="34" t="n"/>
      <c r="F62" s="34" t="n"/>
      <c r="G62" s="36">
        <f>IFERROR(IF(OR($E62="",NOT(ISNUMBER($E62)),$F62="",NOT(ISNUMBER($F62))),"",$F62-$E62),"")</f>
        <v/>
      </c>
      <c r="H62" s="37">
        <f>IFERROR(IF(OR($B62="",NOT(ISTEXT($B62))),"",IF(NOT(ISNUMBER($F62)),IF(AND(ISNUMBER($E62),ISNUMBER('Setup'!$B$6),$E62&lt;'Setup'!$B$6),"Update Needed","Not Started"),IF(AND(ISNUMBER($G62),ISNUMBER('Setup'!$B$7),$G62&gt;'Setup'!$B$7),"Late","On Track"))),"")</f>
        <v/>
      </c>
      <c r="I62" s="25" t="n"/>
    </row>
    <row r="63">
      <c r="A63" s="33" t="n"/>
      <c r="B63" s="25" t="n"/>
      <c r="C63" s="33" t="n"/>
      <c r="D63" s="25" t="n"/>
      <c r="E63" s="34" t="n"/>
      <c r="F63" s="34" t="n"/>
      <c r="G63" s="36">
        <f>IFERROR(IF(OR($E63="",NOT(ISNUMBER($E63)),$F63="",NOT(ISNUMBER($F63))),"",$F63-$E63),"")</f>
        <v/>
      </c>
      <c r="H63" s="37">
        <f>IFERROR(IF(OR($B63="",NOT(ISTEXT($B63))),"",IF(NOT(ISNUMBER($F63)),IF(AND(ISNUMBER($E63),ISNUMBER('Setup'!$B$6),$E63&lt;'Setup'!$B$6),"Update Needed","Not Started"),IF(AND(ISNUMBER($G63),ISNUMBER('Setup'!$B$7),$G63&gt;'Setup'!$B$7),"Late","On Track"))),"")</f>
        <v/>
      </c>
      <c r="I63" s="25" t="n"/>
    </row>
    <row r="64">
      <c r="A64" s="33" t="n"/>
      <c r="B64" s="25" t="n"/>
      <c r="C64" s="33" t="n"/>
      <c r="D64" s="25" t="n"/>
      <c r="E64" s="34" t="n"/>
      <c r="F64" s="34" t="n"/>
      <c r="G64" s="36">
        <f>IFERROR(IF(OR($E64="",NOT(ISNUMBER($E64)),$F64="",NOT(ISNUMBER($F64))),"",$F64-$E64),"")</f>
        <v/>
      </c>
      <c r="H64" s="37">
        <f>IFERROR(IF(OR($B64="",NOT(ISTEXT($B64))),"",IF(NOT(ISNUMBER($F64)),IF(AND(ISNUMBER($E64),ISNUMBER('Setup'!$B$6),$E64&lt;'Setup'!$B$6),"Update Needed","Not Started"),IF(AND(ISNUMBER($G64),ISNUMBER('Setup'!$B$7),$G64&gt;'Setup'!$B$7),"Late","On Track"))),"")</f>
        <v/>
      </c>
      <c r="I64" s="25" t="n"/>
    </row>
    <row r="65">
      <c r="A65" s="33" t="n"/>
      <c r="B65" s="25" t="n"/>
      <c r="C65" s="33" t="n"/>
      <c r="D65" s="25" t="n"/>
      <c r="E65" s="34" t="n"/>
      <c r="F65" s="34" t="n"/>
      <c r="G65" s="36">
        <f>IFERROR(IF(OR($E65="",NOT(ISNUMBER($E65)),$F65="",NOT(ISNUMBER($F65))),"",$F65-$E65),"")</f>
        <v/>
      </c>
      <c r="H65" s="37">
        <f>IFERROR(IF(OR($B65="",NOT(ISTEXT($B65))),"",IF(NOT(ISNUMBER($F65)),IF(AND(ISNUMBER($E65),ISNUMBER('Setup'!$B$6),$E65&lt;'Setup'!$B$6),"Update Needed","Not Started"),IF(AND(ISNUMBER($G65),ISNUMBER('Setup'!$B$7),$G65&gt;'Setup'!$B$7),"Late","On Track"))),"")</f>
        <v/>
      </c>
      <c r="I65" s="25" t="n"/>
    </row>
    <row r="66">
      <c r="A66" s="33" t="n"/>
      <c r="B66" s="25" t="n"/>
      <c r="C66" s="33" t="n"/>
      <c r="D66" s="25" t="n"/>
      <c r="E66" s="34" t="n"/>
      <c r="F66" s="34" t="n"/>
      <c r="G66" s="36">
        <f>IFERROR(IF(OR($E66="",NOT(ISNUMBER($E66)),$F66="",NOT(ISNUMBER($F66))),"",$F66-$E66),"")</f>
        <v/>
      </c>
      <c r="H66" s="37">
        <f>IFERROR(IF(OR($B66="",NOT(ISTEXT($B66))),"",IF(NOT(ISNUMBER($F66)),IF(AND(ISNUMBER($E66),ISNUMBER('Setup'!$B$6),$E66&lt;'Setup'!$B$6),"Update Needed","Not Started"),IF(AND(ISNUMBER($G66),ISNUMBER('Setup'!$B$7),$G66&gt;'Setup'!$B$7),"Late","On Track"))),"")</f>
        <v/>
      </c>
      <c r="I66" s="25" t="n"/>
    </row>
    <row r="67">
      <c r="A67" s="33" t="n"/>
      <c r="B67" s="25" t="n"/>
      <c r="C67" s="33" t="n"/>
      <c r="D67" s="25" t="n"/>
      <c r="E67" s="34" t="n"/>
      <c r="F67" s="34" t="n"/>
      <c r="G67" s="36">
        <f>IFERROR(IF(OR($E67="",NOT(ISNUMBER($E67)),$F67="",NOT(ISNUMBER($F67))),"",$F67-$E67),"")</f>
        <v/>
      </c>
      <c r="H67" s="37">
        <f>IFERROR(IF(OR($B67="",NOT(ISTEXT($B67))),"",IF(NOT(ISNUMBER($F67)),IF(AND(ISNUMBER($E67),ISNUMBER('Setup'!$B$6),$E67&lt;'Setup'!$B$6),"Update Needed","Not Started"),IF(AND(ISNUMBER($G67),ISNUMBER('Setup'!$B$7),$G67&gt;'Setup'!$B$7),"Late","On Track"))),"")</f>
        <v/>
      </c>
      <c r="I67" s="25" t="n"/>
    </row>
    <row r="68">
      <c r="A68" s="33" t="n"/>
      <c r="B68" s="25" t="n"/>
      <c r="C68" s="33" t="n"/>
      <c r="D68" s="25" t="n"/>
      <c r="E68" s="34" t="n"/>
      <c r="F68" s="34" t="n"/>
      <c r="G68" s="36">
        <f>IFERROR(IF(OR($E68="",NOT(ISNUMBER($E68)),$F68="",NOT(ISNUMBER($F68))),"",$F68-$E68),"")</f>
        <v/>
      </c>
      <c r="H68" s="37">
        <f>IFERROR(IF(OR($B68="",NOT(ISTEXT($B68))),"",IF(NOT(ISNUMBER($F68)),IF(AND(ISNUMBER($E68),ISNUMBER('Setup'!$B$6),$E68&lt;'Setup'!$B$6),"Update Needed","Not Started"),IF(AND(ISNUMBER($G68),ISNUMBER('Setup'!$B$7),$G68&gt;'Setup'!$B$7),"Late","On Track"))),"")</f>
        <v/>
      </c>
      <c r="I68" s="25" t="n"/>
    </row>
    <row r="69">
      <c r="A69" s="33" t="n"/>
      <c r="B69" s="25" t="n"/>
      <c r="C69" s="33" t="n"/>
      <c r="D69" s="25" t="n"/>
      <c r="E69" s="34" t="n"/>
      <c r="F69" s="34" t="n"/>
      <c r="G69" s="36">
        <f>IFERROR(IF(OR($E69="",NOT(ISNUMBER($E69)),$F69="",NOT(ISNUMBER($F69))),"",$F69-$E69),"")</f>
        <v/>
      </c>
      <c r="H69" s="37">
        <f>IFERROR(IF(OR($B69="",NOT(ISTEXT($B69))),"",IF(NOT(ISNUMBER($F69)),IF(AND(ISNUMBER($E69),ISNUMBER('Setup'!$B$6),$E69&lt;'Setup'!$B$6),"Update Needed","Not Started"),IF(AND(ISNUMBER($G69),ISNUMBER('Setup'!$B$7),$G69&gt;'Setup'!$B$7),"Late","On Track"))),"")</f>
        <v/>
      </c>
      <c r="I69" s="25" t="n"/>
    </row>
    <row r="70">
      <c r="A70" s="33" t="n"/>
      <c r="B70" s="25" t="n"/>
      <c r="C70" s="33" t="n"/>
      <c r="D70" s="25" t="n"/>
      <c r="E70" s="34" t="n"/>
      <c r="F70" s="34" t="n"/>
      <c r="G70" s="36">
        <f>IFERROR(IF(OR($E70="",NOT(ISNUMBER($E70)),$F70="",NOT(ISNUMBER($F70))),"",$F70-$E70),"")</f>
        <v/>
      </c>
      <c r="H70" s="37">
        <f>IFERROR(IF(OR($B70="",NOT(ISTEXT($B70))),"",IF(NOT(ISNUMBER($F70)),IF(AND(ISNUMBER($E70),ISNUMBER('Setup'!$B$6),$E70&lt;'Setup'!$B$6),"Update Needed","Not Started"),IF(AND(ISNUMBER($G70),ISNUMBER('Setup'!$B$7),$G70&gt;'Setup'!$B$7),"Late","On Track"))),"")</f>
        <v/>
      </c>
      <c r="I70" s="25" t="n"/>
    </row>
    <row r="71">
      <c r="A71" s="33" t="n"/>
      <c r="B71" s="25" t="n"/>
      <c r="C71" s="33" t="n"/>
      <c r="D71" s="25" t="n"/>
      <c r="E71" s="34" t="n"/>
      <c r="F71" s="34" t="n"/>
      <c r="G71" s="36">
        <f>IFERROR(IF(OR($E71="",NOT(ISNUMBER($E71)),$F71="",NOT(ISNUMBER($F71))),"",$F71-$E71),"")</f>
        <v/>
      </c>
      <c r="H71" s="37">
        <f>IFERROR(IF(OR($B71="",NOT(ISTEXT($B71))),"",IF(NOT(ISNUMBER($F71)),IF(AND(ISNUMBER($E71),ISNUMBER('Setup'!$B$6),$E71&lt;'Setup'!$B$6),"Update Needed","Not Started"),IF(AND(ISNUMBER($G71),ISNUMBER('Setup'!$B$7),$G71&gt;'Setup'!$B$7),"Late","On Track"))),"")</f>
        <v/>
      </c>
      <c r="I71" s="25" t="n"/>
    </row>
    <row r="72">
      <c r="A72" s="33" t="n"/>
      <c r="B72" s="25" t="n"/>
      <c r="C72" s="33" t="n"/>
      <c r="D72" s="25" t="n"/>
      <c r="E72" s="34" t="n"/>
      <c r="F72" s="34" t="n"/>
      <c r="G72" s="36">
        <f>IFERROR(IF(OR($E72="",NOT(ISNUMBER($E72)),$F72="",NOT(ISNUMBER($F72))),"",$F72-$E72),"")</f>
        <v/>
      </c>
      <c r="H72" s="37">
        <f>IFERROR(IF(OR($B72="",NOT(ISTEXT($B72))),"",IF(NOT(ISNUMBER($F72)),IF(AND(ISNUMBER($E72),ISNUMBER('Setup'!$B$6),$E72&lt;'Setup'!$B$6),"Update Needed","Not Started"),IF(AND(ISNUMBER($G72),ISNUMBER('Setup'!$B$7),$G72&gt;'Setup'!$B$7),"Late","On Track"))),"")</f>
        <v/>
      </c>
      <c r="I72" s="25" t="n"/>
    </row>
    <row r="73">
      <c r="A73" s="33" t="n"/>
      <c r="B73" s="25" t="n"/>
      <c r="C73" s="33" t="n"/>
      <c r="D73" s="25" t="n"/>
      <c r="E73" s="34" t="n"/>
      <c r="F73" s="34" t="n"/>
      <c r="G73" s="36">
        <f>IFERROR(IF(OR($E73="",NOT(ISNUMBER($E73)),$F73="",NOT(ISNUMBER($F73))),"",$F73-$E73),"")</f>
        <v/>
      </c>
      <c r="H73" s="37">
        <f>IFERROR(IF(OR($B73="",NOT(ISTEXT($B73))),"",IF(NOT(ISNUMBER($F73)),IF(AND(ISNUMBER($E73),ISNUMBER('Setup'!$B$6),$E73&lt;'Setup'!$B$6),"Update Needed","Not Started"),IF(AND(ISNUMBER($G73),ISNUMBER('Setup'!$B$7),$G73&gt;'Setup'!$B$7),"Late","On Track"))),"")</f>
        <v/>
      </c>
      <c r="I73" s="25" t="n"/>
    </row>
    <row r="74">
      <c r="A74" s="33" t="n"/>
      <c r="B74" s="25" t="n"/>
      <c r="C74" s="33" t="n"/>
      <c r="D74" s="25" t="n"/>
      <c r="E74" s="34" t="n"/>
      <c r="F74" s="34" t="n"/>
      <c r="G74" s="36">
        <f>IFERROR(IF(OR($E74="",NOT(ISNUMBER($E74)),$F74="",NOT(ISNUMBER($F74))),"",$F74-$E74),"")</f>
        <v/>
      </c>
      <c r="H74" s="37">
        <f>IFERROR(IF(OR($B74="",NOT(ISTEXT($B74))),"",IF(NOT(ISNUMBER($F74)),IF(AND(ISNUMBER($E74),ISNUMBER('Setup'!$B$6),$E74&lt;'Setup'!$B$6),"Update Needed","Not Started"),IF(AND(ISNUMBER($G74),ISNUMBER('Setup'!$B$7),$G74&gt;'Setup'!$B$7),"Late","On Track"))),"")</f>
        <v/>
      </c>
      <c r="I74" s="25" t="n"/>
    </row>
    <row r="75">
      <c r="A75" s="33" t="n"/>
      <c r="B75" s="25" t="n"/>
      <c r="C75" s="33" t="n"/>
      <c r="D75" s="25" t="n"/>
      <c r="E75" s="34" t="n"/>
      <c r="F75" s="34" t="n"/>
      <c r="G75" s="36">
        <f>IFERROR(IF(OR($E75="",NOT(ISNUMBER($E75)),$F75="",NOT(ISNUMBER($F75))),"",$F75-$E75),"")</f>
        <v/>
      </c>
      <c r="H75" s="37">
        <f>IFERROR(IF(OR($B75="",NOT(ISTEXT($B75))),"",IF(NOT(ISNUMBER($F75)),IF(AND(ISNUMBER($E75),ISNUMBER('Setup'!$B$6),$E75&lt;'Setup'!$B$6),"Update Needed","Not Started"),IF(AND(ISNUMBER($G75),ISNUMBER('Setup'!$B$7),$G75&gt;'Setup'!$B$7),"Late","On Track"))),"")</f>
        <v/>
      </c>
      <c r="I75" s="25" t="n"/>
    </row>
    <row r="76">
      <c r="A76" s="33" t="n"/>
      <c r="B76" s="25" t="n"/>
      <c r="C76" s="33" t="n"/>
      <c r="D76" s="25" t="n"/>
      <c r="E76" s="34" t="n"/>
      <c r="F76" s="34" t="n"/>
      <c r="G76" s="36">
        <f>IFERROR(IF(OR($E76="",NOT(ISNUMBER($E76)),$F76="",NOT(ISNUMBER($F76))),"",$F76-$E76),"")</f>
        <v/>
      </c>
      <c r="H76" s="37">
        <f>IFERROR(IF(OR($B76="",NOT(ISTEXT($B76))),"",IF(NOT(ISNUMBER($F76)),IF(AND(ISNUMBER($E76),ISNUMBER('Setup'!$B$6),$E76&lt;'Setup'!$B$6),"Update Needed","Not Started"),IF(AND(ISNUMBER($G76),ISNUMBER('Setup'!$B$7),$G76&gt;'Setup'!$B$7),"Late","On Track"))),"")</f>
        <v/>
      </c>
      <c r="I76" s="25" t="n"/>
    </row>
    <row r="77">
      <c r="A77" s="33" t="n"/>
      <c r="B77" s="25" t="n"/>
      <c r="C77" s="33" t="n"/>
      <c r="D77" s="25" t="n"/>
      <c r="E77" s="34" t="n"/>
      <c r="F77" s="34" t="n"/>
      <c r="G77" s="36">
        <f>IFERROR(IF(OR($E77="",NOT(ISNUMBER($E77)),$F77="",NOT(ISNUMBER($F77))),"",$F77-$E77),"")</f>
        <v/>
      </c>
      <c r="H77" s="37">
        <f>IFERROR(IF(OR($B77="",NOT(ISTEXT($B77))),"",IF(NOT(ISNUMBER($F77)),IF(AND(ISNUMBER($E77),ISNUMBER('Setup'!$B$6),$E77&lt;'Setup'!$B$6),"Update Needed","Not Started"),IF(AND(ISNUMBER($G77),ISNUMBER('Setup'!$B$7),$G77&gt;'Setup'!$B$7),"Late","On Track"))),"")</f>
        <v/>
      </c>
      <c r="I77" s="25" t="n"/>
    </row>
    <row r="78">
      <c r="A78" s="33" t="n"/>
      <c r="B78" s="25" t="n"/>
      <c r="C78" s="33" t="n"/>
      <c r="D78" s="25" t="n"/>
      <c r="E78" s="34" t="n"/>
      <c r="F78" s="34" t="n"/>
      <c r="G78" s="36">
        <f>IFERROR(IF(OR($E78="",NOT(ISNUMBER($E78)),$F78="",NOT(ISNUMBER($F78))),"",$F78-$E78),"")</f>
        <v/>
      </c>
      <c r="H78" s="37">
        <f>IFERROR(IF(OR($B78="",NOT(ISTEXT($B78))),"",IF(NOT(ISNUMBER($F78)),IF(AND(ISNUMBER($E78),ISNUMBER('Setup'!$B$6),$E78&lt;'Setup'!$B$6),"Update Needed","Not Started"),IF(AND(ISNUMBER($G78),ISNUMBER('Setup'!$B$7),$G78&gt;'Setup'!$B$7),"Late","On Track"))),"")</f>
        <v/>
      </c>
      <c r="I78" s="25" t="n"/>
    </row>
    <row r="79">
      <c r="A79" s="33" t="n"/>
      <c r="B79" s="25" t="n"/>
      <c r="C79" s="33" t="n"/>
      <c r="D79" s="25" t="n"/>
      <c r="E79" s="34" t="n"/>
      <c r="F79" s="34" t="n"/>
      <c r="G79" s="36">
        <f>IFERROR(IF(OR($E79="",NOT(ISNUMBER($E79)),$F79="",NOT(ISNUMBER($F79))),"",$F79-$E79),"")</f>
        <v/>
      </c>
      <c r="H79" s="37">
        <f>IFERROR(IF(OR($B79="",NOT(ISTEXT($B79))),"",IF(NOT(ISNUMBER($F79)),IF(AND(ISNUMBER($E79),ISNUMBER('Setup'!$B$6),$E79&lt;'Setup'!$B$6),"Update Needed","Not Started"),IF(AND(ISNUMBER($G79),ISNUMBER('Setup'!$B$7),$G79&gt;'Setup'!$B$7),"Late","On Track"))),"")</f>
        <v/>
      </c>
      <c r="I79" s="25" t="n"/>
    </row>
    <row r="80">
      <c r="A80" s="33" t="n"/>
      <c r="B80" s="25" t="n"/>
      <c r="C80" s="33" t="n"/>
      <c r="D80" s="25" t="n"/>
      <c r="E80" s="34" t="n"/>
      <c r="F80" s="34" t="n"/>
      <c r="G80" s="36">
        <f>IFERROR(IF(OR($E80="",NOT(ISNUMBER($E80)),$F80="",NOT(ISNUMBER($F80))),"",$F80-$E80),"")</f>
        <v/>
      </c>
      <c r="H80" s="37">
        <f>IFERROR(IF(OR($B80="",NOT(ISTEXT($B80))),"",IF(NOT(ISNUMBER($F80)),IF(AND(ISNUMBER($E80),ISNUMBER('Setup'!$B$6),$E80&lt;'Setup'!$B$6),"Update Needed","Not Started"),IF(AND(ISNUMBER($G80),ISNUMBER('Setup'!$B$7),$G80&gt;'Setup'!$B$7),"Late","On Track"))),"")</f>
        <v/>
      </c>
      <c r="I80" s="25" t="n"/>
    </row>
    <row r="81">
      <c r="A81" s="33" t="n"/>
      <c r="B81" s="25" t="n"/>
      <c r="C81" s="33" t="n"/>
      <c r="D81" s="25" t="n"/>
      <c r="E81" s="34" t="n"/>
      <c r="F81" s="34" t="n"/>
      <c r="G81" s="36">
        <f>IFERROR(IF(OR($E81="",NOT(ISNUMBER($E81)),$F81="",NOT(ISNUMBER($F81))),"",$F81-$E81),"")</f>
        <v/>
      </c>
      <c r="H81" s="37">
        <f>IFERROR(IF(OR($B81="",NOT(ISTEXT($B81))),"",IF(NOT(ISNUMBER($F81)),IF(AND(ISNUMBER($E81),ISNUMBER('Setup'!$B$6),$E81&lt;'Setup'!$B$6),"Update Needed","Not Started"),IF(AND(ISNUMBER($G81),ISNUMBER('Setup'!$B$7),$G81&gt;'Setup'!$B$7),"Late","On Track"))),"")</f>
        <v/>
      </c>
      <c r="I81" s="25" t="n"/>
    </row>
    <row r="82">
      <c r="A82" s="33" t="n"/>
      <c r="B82" s="25" t="n"/>
      <c r="C82" s="33" t="n"/>
      <c r="D82" s="25" t="n"/>
      <c r="E82" s="34" t="n"/>
      <c r="F82" s="34" t="n"/>
      <c r="G82" s="36">
        <f>IFERROR(IF(OR($E82="",NOT(ISNUMBER($E82)),$F82="",NOT(ISNUMBER($F82))),"",$F82-$E82),"")</f>
        <v/>
      </c>
      <c r="H82" s="37">
        <f>IFERROR(IF(OR($B82="",NOT(ISTEXT($B82))),"",IF(NOT(ISNUMBER($F82)),IF(AND(ISNUMBER($E82),ISNUMBER('Setup'!$B$6),$E82&lt;'Setup'!$B$6),"Update Needed","Not Started"),IF(AND(ISNUMBER($G82),ISNUMBER('Setup'!$B$7),$G82&gt;'Setup'!$B$7),"Late","On Track"))),"")</f>
        <v/>
      </c>
      <c r="I82" s="25" t="n"/>
    </row>
    <row r="83">
      <c r="A83" s="33" t="n"/>
      <c r="B83" s="25" t="n"/>
      <c r="C83" s="33" t="n"/>
      <c r="D83" s="25" t="n"/>
      <c r="E83" s="34" t="n"/>
      <c r="F83" s="34" t="n"/>
      <c r="G83" s="36">
        <f>IFERROR(IF(OR($E83="",NOT(ISNUMBER($E83)),$F83="",NOT(ISNUMBER($F83))),"",$F83-$E83),"")</f>
        <v/>
      </c>
      <c r="H83" s="37">
        <f>IFERROR(IF(OR($B83="",NOT(ISTEXT($B83))),"",IF(NOT(ISNUMBER($F83)),IF(AND(ISNUMBER($E83),ISNUMBER('Setup'!$B$6),$E83&lt;'Setup'!$B$6),"Update Needed","Not Started"),IF(AND(ISNUMBER($G83),ISNUMBER('Setup'!$B$7),$G83&gt;'Setup'!$B$7),"Late","On Track"))),"")</f>
        <v/>
      </c>
      <c r="I83" s="25" t="n"/>
    </row>
    <row r="84">
      <c r="A84" s="33" t="n"/>
      <c r="B84" s="25" t="n"/>
      <c r="C84" s="33" t="n"/>
      <c r="D84" s="25" t="n"/>
      <c r="E84" s="34" t="n"/>
      <c r="F84" s="34" t="n"/>
      <c r="G84" s="36">
        <f>IFERROR(IF(OR($E84="",NOT(ISNUMBER($E84)),$F84="",NOT(ISNUMBER($F84))),"",$F84-$E84),"")</f>
        <v/>
      </c>
      <c r="H84" s="37">
        <f>IFERROR(IF(OR($B84="",NOT(ISTEXT($B84))),"",IF(NOT(ISNUMBER($F84)),IF(AND(ISNUMBER($E84),ISNUMBER('Setup'!$B$6),$E84&lt;'Setup'!$B$6),"Update Needed","Not Started"),IF(AND(ISNUMBER($G84),ISNUMBER('Setup'!$B$7),$G84&gt;'Setup'!$B$7),"Late","On Track"))),"")</f>
        <v/>
      </c>
      <c r="I84" s="25" t="n"/>
    </row>
    <row r="85">
      <c r="A85" s="33" t="n"/>
      <c r="B85" s="25" t="n"/>
      <c r="C85" s="33" t="n"/>
      <c r="D85" s="25" t="n"/>
      <c r="E85" s="34" t="n"/>
      <c r="F85" s="34" t="n"/>
      <c r="G85" s="36">
        <f>IFERROR(IF(OR($E85="",NOT(ISNUMBER($E85)),$F85="",NOT(ISNUMBER($F85))),"",$F85-$E85),"")</f>
        <v/>
      </c>
      <c r="H85" s="37">
        <f>IFERROR(IF(OR($B85="",NOT(ISTEXT($B85))),"",IF(NOT(ISNUMBER($F85)),IF(AND(ISNUMBER($E85),ISNUMBER('Setup'!$B$6),$E85&lt;'Setup'!$B$6),"Update Needed","Not Started"),IF(AND(ISNUMBER($G85),ISNUMBER('Setup'!$B$7),$G85&gt;'Setup'!$B$7),"Late","On Track"))),"")</f>
        <v/>
      </c>
      <c r="I85" s="25" t="n"/>
    </row>
    <row r="86">
      <c r="A86" s="33" t="n"/>
      <c r="B86" s="25" t="n"/>
      <c r="C86" s="33" t="n"/>
      <c r="D86" s="25" t="n"/>
      <c r="E86" s="34" t="n"/>
      <c r="F86" s="34" t="n"/>
      <c r="G86" s="36">
        <f>IFERROR(IF(OR($E86="",NOT(ISNUMBER($E86)),$F86="",NOT(ISNUMBER($F86))),"",$F86-$E86),"")</f>
        <v/>
      </c>
      <c r="H86" s="37">
        <f>IFERROR(IF(OR($B86="",NOT(ISTEXT($B86))),"",IF(NOT(ISNUMBER($F86)),IF(AND(ISNUMBER($E86),ISNUMBER('Setup'!$B$6),$E86&lt;'Setup'!$B$6),"Update Needed","Not Started"),IF(AND(ISNUMBER($G86),ISNUMBER('Setup'!$B$7),$G86&gt;'Setup'!$B$7),"Late","On Track"))),"")</f>
        <v/>
      </c>
      <c r="I86" s="25" t="n"/>
    </row>
    <row r="87">
      <c r="A87" s="33" t="n"/>
      <c r="B87" s="25" t="n"/>
      <c r="C87" s="33" t="n"/>
      <c r="D87" s="25" t="n"/>
      <c r="E87" s="34" t="n"/>
      <c r="F87" s="34" t="n"/>
      <c r="G87" s="36">
        <f>IFERROR(IF(OR($E87="",NOT(ISNUMBER($E87)),$F87="",NOT(ISNUMBER($F87))),"",$F87-$E87),"")</f>
        <v/>
      </c>
      <c r="H87" s="37">
        <f>IFERROR(IF(OR($B87="",NOT(ISTEXT($B87))),"",IF(NOT(ISNUMBER($F87)),IF(AND(ISNUMBER($E87),ISNUMBER('Setup'!$B$6),$E87&lt;'Setup'!$B$6),"Update Needed","Not Started"),IF(AND(ISNUMBER($G87),ISNUMBER('Setup'!$B$7),$G87&gt;'Setup'!$B$7),"Late","On Track"))),"")</f>
        <v/>
      </c>
      <c r="I87" s="25" t="n"/>
    </row>
    <row r="88">
      <c r="A88" s="33" t="n"/>
      <c r="B88" s="25" t="n"/>
      <c r="C88" s="33" t="n"/>
      <c r="D88" s="25" t="n"/>
      <c r="E88" s="34" t="n"/>
      <c r="F88" s="34" t="n"/>
      <c r="G88" s="36">
        <f>IFERROR(IF(OR($E88="",NOT(ISNUMBER($E88)),$F88="",NOT(ISNUMBER($F88))),"",$F88-$E88),"")</f>
        <v/>
      </c>
      <c r="H88" s="37">
        <f>IFERROR(IF(OR($B88="",NOT(ISTEXT($B88))),"",IF(NOT(ISNUMBER($F88)),IF(AND(ISNUMBER($E88),ISNUMBER('Setup'!$B$6),$E88&lt;'Setup'!$B$6),"Update Needed","Not Started"),IF(AND(ISNUMBER($G88),ISNUMBER('Setup'!$B$7),$G88&gt;'Setup'!$B$7),"Late","On Track"))),"")</f>
        <v/>
      </c>
      <c r="I88" s="25" t="n"/>
    </row>
    <row r="89">
      <c r="A89" s="33" t="n"/>
      <c r="B89" s="25" t="n"/>
      <c r="C89" s="33" t="n"/>
      <c r="D89" s="25" t="n"/>
      <c r="E89" s="34" t="n"/>
      <c r="F89" s="34" t="n"/>
      <c r="G89" s="36">
        <f>IFERROR(IF(OR($E89="",NOT(ISNUMBER($E89)),$F89="",NOT(ISNUMBER($F89))),"",$F89-$E89),"")</f>
        <v/>
      </c>
      <c r="H89" s="37">
        <f>IFERROR(IF(OR($B89="",NOT(ISTEXT($B89))),"",IF(NOT(ISNUMBER($F89)),IF(AND(ISNUMBER($E89),ISNUMBER('Setup'!$B$6),$E89&lt;'Setup'!$B$6),"Update Needed","Not Started"),IF(AND(ISNUMBER($G89),ISNUMBER('Setup'!$B$7),$G89&gt;'Setup'!$B$7),"Late","On Track"))),"")</f>
        <v/>
      </c>
      <c r="I89" s="25" t="n"/>
    </row>
    <row r="90">
      <c r="A90" s="33" t="n"/>
      <c r="B90" s="25" t="n"/>
      <c r="C90" s="33" t="n"/>
      <c r="D90" s="25" t="n"/>
      <c r="E90" s="34" t="n"/>
      <c r="F90" s="34" t="n"/>
      <c r="G90" s="36">
        <f>IFERROR(IF(OR($E90="",NOT(ISNUMBER($E90)),$F90="",NOT(ISNUMBER($F90))),"",$F90-$E90),"")</f>
        <v/>
      </c>
      <c r="H90" s="37">
        <f>IFERROR(IF(OR($B90="",NOT(ISTEXT($B90))),"",IF(NOT(ISNUMBER($F90)),IF(AND(ISNUMBER($E90),ISNUMBER('Setup'!$B$6),$E90&lt;'Setup'!$B$6),"Update Needed","Not Started"),IF(AND(ISNUMBER($G90),ISNUMBER('Setup'!$B$7),$G90&gt;'Setup'!$B$7),"Late","On Track"))),"")</f>
        <v/>
      </c>
      <c r="I90" s="25" t="n"/>
    </row>
    <row r="91">
      <c r="A91" s="33" t="n"/>
      <c r="B91" s="25" t="n"/>
      <c r="C91" s="33" t="n"/>
      <c r="D91" s="25" t="n"/>
      <c r="E91" s="34" t="n"/>
      <c r="F91" s="34" t="n"/>
      <c r="G91" s="36">
        <f>IFERROR(IF(OR($E91="",NOT(ISNUMBER($E91)),$F91="",NOT(ISNUMBER($F91))),"",$F91-$E91),"")</f>
        <v/>
      </c>
      <c r="H91" s="37">
        <f>IFERROR(IF(OR($B91="",NOT(ISTEXT($B91))),"",IF(NOT(ISNUMBER($F91)),IF(AND(ISNUMBER($E91),ISNUMBER('Setup'!$B$6),$E91&lt;'Setup'!$B$6),"Update Needed","Not Started"),IF(AND(ISNUMBER($G91),ISNUMBER('Setup'!$B$7),$G91&gt;'Setup'!$B$7),"Late","On Track"))),"")</f>
        <v/>
      </c>
      <c r="I91" s="25" t="n"/>
    </row>
    <row r="92">
      <c r="A92" s="33" t="n"/>
      <c r="B92" s="25" t="n"/>
      <c r="C92" s="33" t="n"/>
      <c r="D92" s="25" t="n"/>
      <c r="E92" s="34" t="n"/>
      <c r="F92" s="34" t="n"/>
      <c r="G92" s="36">
        <f>IFERROR(IF(OR($E92="",NOT(ISNUMBER($E92)),$F92="",NOT(ISNUMBER($F92))),"",$F92-$E92),"")</f>
        <v/>
      </c>
      <c r="H92" s="37">
        <f>IFERROR(IF(OR($B92="",NOT(ISTEXT($B92))),"",IF(NOT(ISNUMBER($F92)),IF(AND(ISNUMBER($E92),ISNUMBER('Setup'!$B$6),$E92&lt;'Setup'!$B$6),"Update Needed","Not Started"),IF(AND(ISNUMBER($G92),ISNUMBER('Setup'!$B$7),$G92&gt;'Setup'!$B$7),"Late","On Track"))),"")</f>
        <v/>
      </c>
      <c r="I92" s="25" t="n"/>
    </row>
    <row r="93">
      <c r="A93" s="33" t="n"/>
      <c r="B93" s="25" t="n"/>
      <c r="C93" s="33" t="n"/>
      <c r="D93" s="25" t="n"/>
      <c r="E93" s="34" t="n"/>
      <c r="F93" s="34" t="n"/>
      <c r="G93" s="36">
        <f>IFERROR(IF(OR($E93="",NOT(ISNUMBER($E93)),$F93="",NOT(ISNUMBER($F93))),"",$F93-$E93),"")</f>
        <v/>
      </c>
      <c r="H93" s="37">
        <f>IFERROR(IF(OR($B93="",NOT(ISTEXT($B93))),"",IF(NOT(ISNUMBER($F93)),IF(AND(ISNUMBER($E93),ISNUMBER('Setup'!$B$6),$E93&lt;'Setup'!$B$6),"Update Needed","Not Started"),IF(AND(ISNUMBER($G93),ISNUMBER('Setup'!$B$7),$G93&gt;'Setup'!$B$7),"Late","On Track"))),"")</f>
        <v/>
      </c>
      <c r="I93" s="25" t="n"/>
    </row>
    <row r="94">
      <c r="A94" s="33" t="n"/>
      <c r="B94" s="25" t="n"/>
      <c r="C94" s="33" t="n"/>
      <c r="D94" s="25" t="n"/>
      <c r="E94" s="34" t="n"/>
      <c r="F94" s="34" t="n"/>
      <c r="G94" s="36">
        <f>IFERROR(IF(OR($E94="",NOT(ISNUMBER($E94)),$F94="",NOT(ISNUMBER($F94))),"",$F94-$E94),"")</f>
        <v/>
      </c>
      <c r="H94" s="37">
        <f>IFERROR(IF(OR($B94="",NOT(ISTEXT($B94))),"",IF(NOT(ISNUMBER($F94)),IF(AND(ISNUMBER($E94),ISNUMBER('Setup'!$B$6),$E94&lt;'Setup'!$B$6),"Update Needed","Not Started"),IF(AND(ISNUMBER($G94),ISNUMBER('Setup'!$B$7),$G94&gt;'Setup'!$B$7),"Late","On Track"))),"")</f>
        <v/>
      </c>
      <c r="I94" s="25" t="n"/>
    </row>
    <row r="95">
      <c r="A95" s="33" t="n"/>
      <c r="B95" s="25" t="n"/>
      <c r="C95" s="33" t="n"/>
      <c r="D95" s="25" t="n"/>
      <c r="E95" s="34" t="n"/>
      <c r="F95" s="34" t="n"/>
      <c r="G95" s="36">
        <f>IFERROR(IF(OR($E95="",NOT(ISNUMBER($E95)),$F95="",NOT(ISNUMBER($F95))),"",$F95-$E95),"")</f>
        <v/>
      </c>
      <c r="H95" s="37">
        <f>IFERROR(IF(OR($B95="",NOT(ISTEXT($B95))),"",IF(NOT(ISNUMBER($F95)),IF(AND(ISNUMBER($E95),ISNUMBER('Setup'!$B$6),$E95&lt;'Setup'!$B$6),"Update Needed","Not Started"),IF(AND(ISNUMBER($G95),ISNUMBER('Setup'!$B$7),$G95&gt;'Setup'!$B$7),"Late","On Track"))),"")</f>
        <v/>
      </c>
      <c r="I95" s="25" t="n"/>
    </row>
    <row r="96">
      <c r="A96" s="33" t="n"/>
      <c r="B96" s="25" t="n"/>
      <c r="C96" s="33" t="n"/>
      <c r="D96" s="25" t="n"/>
      <c r="E96" s="34" t="n"/>
      <c r="F96" s="34" t="n"/>
      <c r="G96" s="36">
        <f>IFERROR(IF(OR($E96="",NOT(ISNUMBER($E96)),$F96="",NOT(ISNUMBER($F96))),"",$F96-$E96),"")</f>
        <v/>
      </c>
      <c r="H96" s="37">
        <f>IFERROR(IF(OR($B96="",NOT(ISTEXT($B96))),"",IF(NOT(ISNUMBER($F96)),IF(AND(ISNUMBER($E96),ISNUMBER('Setup'!$B$6),$E96&lt;'Setup'!$B$6),"Update Needed","Not Started"),IF(AND(ISNUMBER($G96),ISNUMBER('Setup'!$B$7),$G96&gt;'Setup'!$B$7),"Late","On Track"))),"")</f>
        <v/>
      </c>
      <c r="I96" s="25" t="n"/>
    </row>
    <row r="97">
      <c r="A97" s="33" t="n"/>
      <c r="B97" s="25" t="n"/>
      <c r="C97" s="33" t="n"/>
      <c r="D97" s="25" t="n"/>
      <c r="E97" s="34" t="n"/>
      <c r="F97" s="34" t="n"/>
      <c r="G97" s="36">
        <f>IFERROR(IF(OR($E97="",NOT(ISNUMBER($E97)),$F97="",NOT(ISNUMBER($F97))),"",$F97-$E97),"")</f>
        <v/>
      </c>
      <c r="H97" s="37">
        <f>IFERROR(IF(OR($B97="",NOT(ISTEXT($B97))),"",IF(NOT(ISNUMBER($F97)),IF(AND(ISNUMBER($E97),ISNUMBER('Setup'!$B$6),$E97&lt;'Setup'!$B$6),"Update Needed","Not Started"),IF(AND(ISNUMBER($G97),ISNUMBER('Setup'!$B$7),$G97&gt;'Setup'!$B$7),"Late","On Track"))),"")</f>
        <v/>
      </c>
      <c r="I97" s="25" t="n"/>
    </row>
    <row r="98">
      <c r="A98" s="33" t="n"/>
      <c r="B98" s="25" t="n"/>
      <c r="C98" s="33" t="n"/>
      <c r="D98" s="25" t="n"/>
      <c r="E98" s="34" t="n"/>
      <c r="F98" s="34" t="n"/>
      <c r="G98" s="36">
        <f>IFERROR(IF(OR($E98="",NOT(ISNUMBER($E98)),$F98="",NOT(ISNUMBER($F98))),"",$F98-$E98),"")</f>
        <v/>
      </c>
      <c r="H98" s="37">
        <f>IFERROR(IF(OR($B98="",NOT(ISTEXT($B98))),"",IF(NOT(ISNUMBER($F98)),IF(AND(ISNUMBER($E98),ISNUMBER('Setup'!$B$6),$E98&lt;'Setup'!$B$6),"Update Needed","Not Started"),IF(AND(ISNUMBER($G98),ISNUMBER('Setup'!$B$7),$G98&gt;'Setup'!$B$7),"Late","On Track"))),"")</f>
        <v/>
      </c>
      <c r="I98" s="25" t="n"/>
    </row>
    <row r="99">
      <c r="A99" s="33" t="n"/>
      <c r="B99" s="25" t="n"/>
      <c r="C99" s="33" t="n"/>
      <c r="D99" s="25" t="n"/>
      <c r="E99" s="34" t="n"/>
      <c r="F99" s="34" t="n"/>
      <c r="G99" s="36">
        <f>IFERROR(IF(OR($E99="",NOT(ISNUMBER($E99)),$F99="",NOT(ISNUMBER($F99))),"",$F99-$E99),"")</f>
        <v/>
      </c>
      <c r="H99" s="37">
        <f>IFERROR(IF(OR($B99="",NOT(ISTEXT($B99))),"",IF(NOT(ISNUMBER($F99)),IF(AND(ISNUMBER($E99),ISNUMBER('Setup'!$B$6),$E99&lt;'Setup'!$B$6),"Update Needed","Not Started"),IF(AND(ISNUMBER($G99),ISNUMBER('Setup'!$B$7),$G99&gt;'Setup'!$B$7),"Late","On Track"))),"")</f>
        <v/>
      </c>
      <c r="I99" s="25" t="n"/>
    </row>
    <row r="100">
      <c r="A100" s="33" t="n"/>
      <c r="B100" s="25" t="n"/>
      <c r="C100" s="33" t="n"/>
      <c r="D100" s="25" t="n"/>
      <c r="E100" s="34" t="n"/>
      <c r="F100" s="34" t="n"/>
      <c r="G100" s="36">
        <f>IFERROR(IF(OR($E100="",NOT(ISNUMBER($E100)),$F100="",NOT(ISNUMBER($F100))),"",$F100-$E100),"")</f>
        <v/>
      </c>
      <c r="H100" s="37">
        <f>IFERROR(IF(OR($B100="",NOT(ISTEXT($B100))),"",IF(NOT(ISNUMBER($F100)),IF(AND(ISNUMBER($E100),ISNUMBER('Setup'!$B$6),$E100&lt;'Setup'!$B$6),"Update Needed","Not Started"),IF(AND(ISNUMBER($G100),ISNUMBER('Setup'!$B$7),$G100&gt;'Setup'!$B$7),"Late","On Track"))),"")</f>
        <v/>
      </c>
      <c r="I100" s="25" t="n"/>
    </row>
    <row r="101">
      <c r="A101" s="33" t="n"/>
      <c r="B101" s="25" t="n"/>
      <c r="C101" s="33" t="n"/>
      <c r="D101" s="25" t="n"/>
      <c r="E101" s="34" t="n"/>
      <c r="F101" s="34" t="n"/>
      <c r="G101" s="36">
        <f>IFERROR(IF(OR($E101="",NOT(ISNUMBER($E101)),$F101="",NOT(ISNUMBER($F101))),"",$F101-$E101),"")</f>
        <v/>
      </c>
      <c r="H101" s="37">
        <f>IFERROR(IF(OR($B101="",NOT(ISTEXT($B101))),"",IF(NOT(ISNUMBER($F101)),IF(AND(ISNUMBER($E101),ISNUMBER('Setup'!$B$6),$E101&lt;'Setup'!$B$6),"Update Needed","Not Started"),IF(AND(ISNUMBER($G101),ISNUMBER('Setup'!$B$7),$G101&gt;'Setup'!$B$7),"Late","On Track"))),"")</f>
        <v/>
      </c>
      <c r="I101" s="25" t="n"/>
    </row>
    <row r="102">
      <c r="A102" s="33" t="n"/>
      <c r="B102" s="25" t="n"/>
      <c r="C102" s="33" t="n"/>
      <c r="D102" s="25" t="n"/>
      <c r="E102" s="34" t="n"/>
      <c r="F102" s="34" t="n"/>
      <c r="G102" s="36">
        <f>IFERROR(IF(OR($E102="",NOT(ISNUMBER($E102)),$F102="",NOT(ISNUMBER($F102))),"",$F102-$E102),"")</f>
        <v/>
      </c>
      <c r="H102" s="37">
        <f>IFERROR(IF(OR($B102="",NOT(ISTEXT($B102))),"",IF(NOT(ISNUMBER($F102)),IF(AND(ISNUMBER($E102),ISNUMBER('Setup'!$B$6),$E102&lt;'Setup'!$B$6),"Update Needed","Not Started"),IF(AND(ISNUMBER($G102),ISNUMBER('Setup'!$B$7),$G102&gt;'Setup'!$B$7),"Late","On Track"))),"")</f>
        <v/>
      </c>
      <c r="I102" s="25" t="n"/>
    </row>
    <row r="103">
      <c r="A103" s="33" t="n"/>
      <c r="B103" s="25" t="n"/>
      <c r="C103" s="33" t="n"/>
      <c r="D103" s="25" t="n"/>
      <c r="E103" s="34" t="n"/>
      <c r="F103" s="34" t="n"/>
      <c r="G103" s="36">
        <f>IFERROR(IF(OR($E103="",NOT(ISNUMBER($E103)),$F103="",NOT(ISNUMBER($F103))),"",$F103-$E103),"")</f>
        <v/>
      </c>
      <c r="H103" s="37">
        <f>IFERROR(IF(OR($B103="",NOT(ISTEXT($B103))),"",IF(NOT(ISNUMBER($F103)),IF(AND(ISNUMBER($E103),ISNUMBER('Setup'!$B$6),$E103&lt;'Setup'!$B$6),"Update Needed","Not Started"),IF(AND(ISNUMBER($G103),ISNUMBER('Setup'!$B$7),$G103&gt;'Setup'!$B$7),"Late","On Track"))),"")</f>
        <v/>
      </c>
      <c r="I103" s="25" t="n"/>
    </row>
    <row r="104">
      <c r="A104" s="33" t="n"/>
      <c r="B104" s="25" t="n"/>
      <c r="C104" s="33" t="n"/>
      <c r="D104" s="25" t="n"/>
      <c r="E104" s="34" t="n"/>
      <c r="F104" s="34" t="n"/>
      <c r="G104" s="36">
        <f>IFERROR(IF(OR($E104="",NOT(ISNUMBER($E104)),$F104="",NOT(ISNUMBER($F104))),"",$F104-$E104),"")</f>
        <v/>
      </c>
      <c r="H104" s="37">
        <f>IFERROR(IF(OR($B104="",NOT(ISTEXT($B104))),"",IF(NOT(ISNUMBER($F104)),IF(AND(ISNUMBER($E104),ISNUMBER('Setup'!$B$6),$E104&lt;'Setup'!$B$6),"Update Needed","Not Started"),IF(AND(ISNUMBER($G104),ISNUMBER('Setup'!$B$7),$G104&gt;'Setup'!$B$7),"Late","On Track"))),"")</f>
        <v/>
      </c>
      <c r="I104" s="25" t="n"/>
    </row>
    <row r="105">
      <c r="A105" s="33" t="n"/>
      <c r="B105" s="25" t="n"/>
      <c r="C105" s="33" t="n"/>
      <c r="D105" s="25" t="n"/>
      <c r="E105" s="34" t="n"/>
      <c r="F105" s="34" t="n"/>
      <c r="G105" s="36">
        <f>IFERROR(IF(OR($E105="",NOT(ISNUMBER($E105)),$F105="",NOT(ISNUMBER($F105))),"",$F105-$E105),"")</f>
        <v/>
      </c>
      <c r="H105" s="37">
        <f>IFERROR(IF(OR($B105="",NOT(ISTEXT($B105))),"",IF(NOT(ISNUMBER($F105)),IF(AND(ISNUMBER($E105),ISNUMBER('Setup'!$B$6),$E105&lt;'Setup'!$B$6),"Update Needed","Not Started"),IF(AND(ISNUMBER($G105),ISNUMBER('Setup'!$B$7),$G105&gt;'Setup'!$B$7),"Late","On Track"))),"")</f>
        <v/>
      </c>
      <c r="I105" s="25" t="n"/>
    </row>
    <row r="106">
      <c r="A106" s="33" t="n"/>
      <c r="B106" s="25" t="n"/>
      <c r="C106" s="33" t="n"/>
      <c r="D106" s="25" t="n"/>
      <c r="E106" s="34" t="n"/>
      <c r="F106" s="34" t="n"/>
      <c r="G106" s="36">
        <f>IFERROR(IF(OR($E106="",NOT(ISNUMBER($E106)),$F106="",NOT(ISNUMBER($F106))),"",$F106-$E106),"")</f>
        <v/>
      </c>
      <c r="H106" s="37">
        <f>IFERROR(IF(OR($B106="",NOT(ISTEXT($B106))),"",IF(NOT(ISNUMBER($F106)),IF(AND(ISNUMBER($E106),ISNUMBER('Setup'!$B$6),$E106&lt;'Setup'!$B$6),"Update Needed","Not Started"),IF(AND(ISNUMBER($G106),ISNUMBER('Setup'!$B$7),$G106&gt;'Setup'!$B$7),"Late","On Track"))),"")</f>
        <v/>
      </c>
      <c r="I106" s="25" t="n"/>
    </row>
  </sheetData>
  <mergeCells count="1">
    <mergeCell ref="A1:I1"/>
  </mergeCells>
  <conditionalFormatting sqref="H7:H106">
    <cfRule type="expression" priority="1" dxfId="1">
      <formula>$H7="Late"</formula>
    </cfRule>
    <cfRule type="expression" priority="2" dxfId="3">
      <formula>$H7="Update Needed"</formula>
    </cfRule>
  </conditionalFormatting>
  <dataValidations count="3">
    <dataValidation sqref="C7:C106" showErrorMessage="1" showInputMessage="1" allowBlank="1" type="list">
      <formula1>='Master Schedule'!$A$7:$A$106</formula1>
    </dataValidation>
    <dataValidation sqref="D7:D106" showErrorMessage="1" showInputMessage="1" allowBlank="1" type="list">
      <formula1>='Setup'!$E$12:$E$21</formula1>
    </dataValidation>
    <dataValidation sqref="E7:F106" showErrorMessage="1" showInputMessage="1" allowBlank="1" type="date" operator="between">
      <formula1>36526</formula1>
      <formula2>73415</formula2>
    </dataValidation>
  </dataValidations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H29"/>
  <sheetViews>
    <sheetView showGridLines="0"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32" customWidth="1" min="1" max="1"/>
    <col width="96" customWidth="1" min="2" max="2"/>
    <col width="4" customWidth="1" min="3" max="3"/>
    <col width="4" customWidth="1" min="4" max="4"/>
    <col width="4" customWidth="1" min="5" max="5"/>
    <col width="4" customWidth="1" min="6" max="6"/>
    <col width="4" customWidth="1" min="7" max="7"/>
    <col width="4" customWidth="1" min="8" max="8"/>
  </cols>
  <sheetData>
    <row r="1" ht="28" customHeight="1">
      <c r="A1" s="1" t="inlineStr">
        <is>
          <t>Construction Schedule Workbook Instructions</t>
        </is>
      </c>
      <c r="B1" s="2" t="n"/>
      <c r="C1" s="2" t="n"/>
      <c r="D1" s="2" t="n"/>
      <c r="E1" s="2" t="n"/>
      <c r="F1" s="2" t="n"/>
      <c r="G1" s="2" t="n"/>
      <c r="H1" s="3" t="n"/>
    </row>
    <row r="3">
      <c r="A3" s="10" t="inlineStr">
        <is>
          <t>Workbook Use</t>
        </is>
      </c>
      <c r="B3" s="13" t="n"/>
    </row>
    <row r="4" ht="34" customHeight="1">
      <c r="A4" s="21" t="inlineStr">
        <is>
          <t>1.</t>
        </is>
      </c>
      <c r="B4" s="18" t="inlineStr">
        <is>
          <t>Update Project Name, Timeline Start, As-of Date, phase names, owners, and the internal late threshold on the Setup sheet.</t>
        </is>
      </c>
    </row>
    <row r="5" ht="34" customHeight="1">
      <c r="A5" s="21" t="inlineStr">
        <is>
          <t>2.</t>
        </is>
      </c>
      <c r="B5" s="18" t="inlineStr">
        <is>
          <t>Enter one row per task on Master Schedule.</t>
        </is>
      </c>
    </row>
    <row r="6" ht="34" customHeight="1">
      <c r="A6" s="21" t="inlineStr">
        <is>
          <t>3.</t>
        </is>
      </c>
      <c r="B6" s="18" t="inlineStr">
        <is>
          <t>Use a unique Task ID for every task.</t>
        </is>
      </c>
    </row>
    <row r="7" ht="34" customHeight="1">
      <c r="A7" s="21" t="inlineStr">
        <is>
          <t>4.</t>
        </is>
      </c>
      <c r="B7" s="18" t="inlineStr">
        <is>
          <t>Enter Planned Start and Planned Finish as the baseline task dates.</t>
        </is>
      </c>
    </row>
    <row r="8" ht="34" customHeight="1">
      <c r="A8" s="21" t="inlineStr">
        <is>
          <t>5.</t>
        </is>
      </c>
      <c r="B8" s="18" t="inlineStr">
        <is>
          <t>Use the Dependency field only for a simple predecessor Task ID reference.</t>
        </is>
      </c>
    </row>
    <row r="9" ht="34" customHeight="1">
      <c r="A9" s="21" t="inlineStr">
        <is>
          <t>6.</t>
        </is>
      </c>
      <c r="B9" s="18" t="inlineStr">
        <is>
          <t>Update Percent Complete and Current Finish as the task progresses.</t>
        </is>
      </c>
    </row>
    <row r="10" ht="34" customHeight="1">
      <c r="A10" s="21" t="inlineStr">
        <is>
          <t>7.</t>
        </is>
      </c>
      <c r="B10" s="18" t="inlineStr">
        <is>
          <t>Review phase progress, late tasks, and summary indicators on Dashboard.</t>
        </is>
      </c>
    </row>
    <row r="11" ht="34" customHeight="1">
      <c r="A11" s="21" t="inlineStr">
        <is>
          <t>8.</t>
        </is>
      </c>
      <c r="B11" s="18" t="inlineStr">
        <is>
          <t>Use the optional Milestones sheet to track high-level dates without changing the master task schedule.</t>
        </is>
      </c>
    </row>
    <row r="13">
      <c r="A13" s="10" t="inlineStr">
        <is>
          <t>Calculation Definitions</t>
        </is>
      </c>
      <c r="B13" s="13" t="n"/>
    </row>
    <row r="14">
      <c r="A14" s="14" t="inlineStr">
        <is>
          <t>Field</t>
        </is>
      </c>
      <c r="B14" s="14" t="inlineStr">
        <is>
          <t>Definition</t>
        </is>
      </c>
    </row>
    <row r="15" ht="38" customHeight="1">
      <c r="A15" s="15" t="inlineStr">
        <is>
          <t>Duration (Calendar Days)</t>
        </is>
      </c>
      <c r="B15" s="18" t="inlineStr">
        <is>
          <t>Planned Finish minus Planned Start, plus one Calendar Day.</t>
        </is>
      </c>
    </row>
    <row r="16" ht="38" customHeight="1">
      <c r="A16" s="15" t="inlineStr">
        <is>
          <t>Days Variance (Calendar Days)</t>
        </is>
      </c>
      <c r="B16" s="18" t="inlineStr">
        <is>
          <t>Current Finish minus Planned Finish.</t>
        </is>
      </c>
    </row>
    <row r="17" ht="38" customHeight="1">
      <c r="A17" s="15" t="inlineStr">
        <is>
          <t>Phase Progress</t>
        </is>
      </c>
      <c r="B17" s="18" t="inlineStr">
        <is>
          <t>Planned-duration-weighted Percent Complete for tasks in the same phase.</t>
        </is>
      </c>
    </row>
    <row r="18" ht="38" customHeight="1">
      <c r="A18" s="15" t="inlineStr">
        <is>
          <t>Late Threshold</t>
        </is>
      </c>
      <c r="B18" s="18" t="inlineStr">
        <is>
          <t>Editable internal Calendar Day threshold used for late-task flags and Dashboard reporting.</t>
        </is>
      </c>
    </row>
    <row r="19" ht="38" customHeight="1">
      <c r="A19" s="15" t="inlineStr">
        <is>
          <t>Update Needed</t>
        </is>
      </c>
      <c r="B19" s="18" t="inlineStr">
        <is>
          <t>A task needs a Current Finish update based on the as-of date or completion status.</t>
        </is>
      </c>
    </row>
    <row r="21">
      <c r="A21" s="10" t="inlineStr">
        <is>
          <t>Functional Boundaries</t>
        </is>
      </c>
      <c r="B21" s="13" t="n"/>
    </row>
    <row r="22" ht="64" customHeight="1">
      <c r="A22" s="38" t="inlineStr">
        <is>
          <t>Important</t>
        </is>
      </c>
      <c r="B22" s="39" t="inlineStr">
        <is>
          <t>This workbook is a practical construction planning schedule for one project. It does not perform CPM calculations, resource leveling, critical-path analysis, delay analysis, contractual schedule updates, or delay-entitlement evaluation. Dependencies are informational and do not automatically move dates.</t>
        </is>
      </c>
    </row>
    <row r="24">
      <c r="A24" s="10" t="inlineStr">
        <is>
          <t>Input Legend</t>
        </is>
      </c>
      <c r="B24" s="13" t="n"/>
    </row>
    <row r="25" ht="32" customHeight="1">
      <c r="A25" s="15" t="inlineStr">
        <is>
          <t>Light yellow cells</t>
        </is>
      </c>
      <c r="B25" s="18" t="inlineStr">
        <is>
          <t>User inputs.</t>
        </is>
      </c>
    </row>
    <row r="26" ht="32" customHeight="1">
      <c r="A26" s="15" t="inlineStr">
        <is>
          <t>Light gray cells</t>
        </is>
      </c>
      <c r="B26" s="18" t="inlineStr">
        <is>
          <t>Calculated values.</t>
        </is>
      </c>
    </row>
    <row r="27" ht="32" customHeight="1">
      <c r="A27" s="15" t="inlineStr">
        <is>
          <t>Red highlights</t>
        </is>
      </c>
      <c r="B27" s="18" t="inlineStr">
        <is>
          <t>Late timing or positive late variance.</t>
        </is>
      </c>
    </row>
    <row r="28" ht="32" customHeight="1">
      <c r="A28" s="15" t="inlineStr">
        <is>
          <t>Green highlights</t>
        </is>
      </c>
      <c r="B28" s="18" t="inlineStr">
        <is>
          <t>Completed tasks or early timing variance.</t>
        </is>
      </c>
    </row>
    <row r="29" ht="32" customHeight="1">
      <c r="A29" s="15" t="inlineStr">
        <is>
          <t>Yellow highlights</t>
        </is>
      </c>
      <c r="B29" s="18" t="inlineStr">
        <is>
          <t>Update needed or planned-finish marker.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2026-09-04T10:11:34Z</dcterms:created>
  <dcterms:modified xmlns:dcterms="http://purl.org/dc/terms/" xmlns:xsi="http://www.w3.org/2001/XMLSchema-instance" xsi:type="dcterms:W3CDTF">2026-09-04T10:11:34Z</dcterms:modified>
</cp:coreProperties>
</file>