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3.xml" ContentType="application/vnd.openxmlformats-officedocument.spreadsheetml.worksheet+xml"/>
  <Override PartName="/xl/tables/table4.xml" ContentType="application/vnd.openxmlformats-officedocument.spreadsheetml.table+xml"/>
  <Override PartName="/xl/worksheets/sheet4.xml" ContentType="application/vnd.openxmlformats-officedocument.spreadsheetml.worksheet+xml"/>
  <Override PartName="/xl/tables/table5.xml" ContentType="application/vnd.openxmlformats-officedocument.spreadsheetml.table+xml"/>
  <Override PartName="/xl/worksheets/sheet5.xml" ContentType="application/vnd.openxmlformats-officedocument.spreadsheetml.worksheet+xml"/>
  <Override PartName="/xl/tables/table6.xml" ContentType="application/vnd.openxmlformats-officedocument.spreadsheetml.table+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Setup" sheetId="2" state="visible" r:id="rId2"/>
    <sheet xmlns:r="http://schemas.openxmlformats.org/officeDocument/2006/relationships" name="Materials" sheetId="3" state="visible" r:id="rId3"/>
    <sheet xmlns:r="http://schemas.openxmlformats.org/officeDocument/2006/relationships" name="Movements" sheetId="4" state="visible" r:id="rId4"/>
    <sheet xmlns:r="http://schemas.openxmlformats.org/officeDocument/2006/relationships" name="Reconciliation" sheetId="5" state="visible" r:id="rId5"/>
    <sheet xmlns:r="http://schemas.openxmlformats.org/officeDocument/2006/relationships" name="Instructions" sheetId="6" state="visible" r:id="rId6"/>
  </sheets>
  <definedNames/>
  <calcPr calcId="124519" calcMode="auto" fullCalcOnLoad="1" forceFullCalc="1"/>
</workbook>
</file>

<file path=xl/styles.xml><?xml version="1.0" encoding="utf-8"?>
<styleSheet xmlns="http://schemas.openxmlformats.org/spreadsheetml/2006/main">
  <numFmts count="3">
    <numFmt numFmtId="164" formatCode="#,##0.##"/>
    <numFmt numFmtId="165" formatCode="m/d/yyyy"/>
    <numFmt numFmtId="166" formatCode="$#,##0.00 &quot;USD&quot;"/>
  </numFmts>
  <fonts count="6">
    <font>
      <name val="Calibri"/>
      <family val="2"/>
      <color theme="1"/>
      <sz val="11"/>
      <scheme val="minor"/>
    </font>
    <font>
      <name val="Aptos Display"/>
      <b val="1"/>
      <color rgb="00FFFFFF"/>
      <sz val="16"/>
    </font>
    <font>
      <name val="Aptos"/>
      <b val="1"/>
      <color rgb="00FFFFFF"/>
      <sz val="11"/>
    </font>
    <font>
      <name val="Aptos"/>
      <color rgb="001F2937"/>
      <sz val="10"/>
    </font>
    <font>
      <name val="Aptos"/>
      <b val="1"/>
      <color rgb="001F2937"/>
      <sz val="10"/>
    </font>
    <font>
      <name val="Aptos"/>
      <b val="1"/>
      <color rgb="00FFFFFF"/>
      <sz val="10"/>
    </font>
  </fonts>
  <fills count="9">
    <fill>
      <patternFill/>
    </fill>
    <fill>
      <patternFill patternType="gray125"/>
    </fill>
    <fill>
      <patternFill patternType="solid">
        <fgColor rgb="001F4E78"/>
      </patternFill>
    </fill>
    <fill>
      <patternFill patternType="solid">
        <fgColor rgb="00146B4A"/>
      </patternFill>
    </fill>
    <fill>
      <patternFill patternType="solid">
        <fgColor rgb="00D9EAF7"/>
      </patternFill>
    </fill>
    <fill>
      <patternFill patternType="solid">
        <fgColor rgb="00C75B39"/>
      </patternFill>
    </fill>
    <fill>
      <patternFill patternType="solid">
        <fgColor rgb="00FFF3D6"/>
      </patternFill>
    </fill>
    <fill>
      <patternFill patternType="solid">
        <fgColor rgb="00F7E7B3"/>
      </patternFill>
    </fill>
    <fill>
      <patternFill patternType="solid">
        <fgColor rgb="00FFFFFF"/>
      </patternFill>
    </fill>
  </fills>
  <borders count="6">
    <border>
      <left/>
      <right/>
      <top/>
      <bottom/>
      <diagonal/>
    </border>
    <border>
      <left style="thin">
        <color rgb="00CBD5D8"/>
      </left>
      <right style="thin">
        <color rgb="00CBD5D8"/>
      </right>
      <top style="thin">
        <color rgb="00CBD5D8"/>
      </top>
      <bottom style="thin">
        <color rgb="00CBD5D8"/>
      </bottom>
    </border>
    <border>
      <left/>
      <right/>
      <top style="thin">
        <color rgb="00CBD5D8"/>
      </top>
      <bottom/>
      <diagonal/>
    </border>
    <border>
      <left/>
      <right style="thin">
        <color rgb="00CBD5D8"/>
      </right>
      <top style="thin">
        <color rgb="00CBD5D8"/>
      </top>
      <bottom/>
      <diagonal/>
    </border>
    <border>
      <left/>
      <right/>
      <top style="thin">
        <color rgb="00CBD5D8"/>
      </top>
      <bottom style="thin">
        <color rgb="00CBD5D8"/>
      </bottom>
      <diagonal/>
    </border>
    <border>
      <left/>
      <right style="thin">
        <color rgb="00CBD5D8"/>
      </right>
      <top style="thin">
        <color rgb="00CBD5D8"/>
      </top>
      <bottom style="thin">
        <color rgb="00CBD5D8"/>
      </bottom>
      <diagonal/>
    </border>
  </borders>
  <cellStyleXfs count="1">
    <xf numFmtId="0" fontId="0" fillId="0" borderId="0"/>
  </cellStyleXfs>
  <cellXfs count="29">
    <xf numFmtId="0" fontId="0" fillId="0" borderId="0" pivotButton="0" quotePrefix="0" xfId="0"/>
    <xf numFmtId="0" fontId="1" fillId="2" borderId="1" applyAlignment="1" pivotButton="0" quotePrefix="0" xfId="0">
      <alignment horizontal="left" vertical="center"/>
    </xf>
    <xf numFmtId="0" fontId="2" fillId="3" borderId="1" applyAlignment="1" pivotButton="0" quotePrefix="0" xfId="0">
      <alignment horizontal="center" vertical="center" wrapText="1" shrinkToFit="1"/>
    </xf>
    <xf numFmtId="0" fontId="3" fillId="4" borderId="1" applyAlignment="1" pivotButton="0" quotePrefix="0" xfId="0">
      <alignment horizontal="left" vertical="center" wrapText="1"/>
    </xf>
    <xf numFmtId="0" fontId="2" fillId="5" borderId="1" applyAlignment="1" pivotButton="0" quotePrefix="0" xfId="0">
      <alignment horizontal="center" vertical="center" wrapText="1" shrinkToFit="1"/>
    </xf>
    <xf numFmtId="0" fontId="3" fillId="6" borderId="1" applyAlignment="1" pivotButton="0" quotePrefix="0" xfId="0">
      <alignment horizontal="center" vertical="center" wrapText="1"/>
    </xf>
    <xf numFmtId="0" fontId="3" fillId="4" borderId="1" applyAlignment="1" pivotButton="0" quotePrefix="0" xfId="0">
      <alignment horizontal="center" vertical="center" wrapText="1"/>
    </xf>
    <xf numFmtId="164" fontId="3" fillId="4" borderId="1" applyAlignment="1" pivotButton="0" quotePrefix="0" xfId="0">
      <alignment horizontal="right" vertical="center"/>
    </xf>
    <xf numFmtId="0" fontId="4" fillId="7" borderId="1" applyAlignment="1" pivotButton="0" quotePrefix="0" xfId="0">
      <alignment horizontal="left" vertical="center" wrapText="1"/>
    </xf>
    <xf numFmtId="1" fontId="3" fillId="4" borderId="1" applyAlignment="1" pivotButton="0" quotePrefix="0" xfId="0">
      <alignment horizontal="right" vertical="center"/>
    </xf>
    <xf numFmtId="0" fontId="4" fillId="7" borderId="1" applyAlignment="1" pivotButton="0" quotePrefix="0" xfId="0">
      <alignment horizontal="left" vertical="top" wrapText="1"/>
    </xf>
    <xf numFmtId="0" fontId="3" fillId="6" borderId="1" applyAlignment="1" pivotButton="0" quotePrefix="0" xfId="0">
      <alignment horizontal="left" vertical="center" wrapText="1"/>
    </xf>
    <xf numFmtId="165" fontId="3" fillId="6" borderId="1" applyAlignment="1" pivotButton="0" quotePrefix="0" xfId="0">
      <alignment horizontal="left" vertical="center" wrapText="1"/>
    </xf>
    <xf numFmtId="0" fontId="3" fillId="7" borderId="1" applyAlignment="1" pivotButton="0" quotePrefix="0" xfId="0">
      <alignment horizontal="left" vertical="top" wrapText="1"/>
    </xf>
    <xf numFmtId="164" fontId="3" fillId="6" borderId="1" applyAlignment="1" pivotButton="0" quotePrefix="0" xfId="0">
      <alignment horizontal="right" vertical="center"/>
    </xf>
    <xf numFmtId="166" fontId="3" fillId="6" borderId="1" applyAlignment="1" pivotButton="0" quotePrefix="0" xfId="0">
      <alignment horizontal="left" vertical="center" wrapText="1"/>
    </xf>
    <xf numFmtId="166" fontId="3" fillId="4" borderId="1" applyAlignment="1" pivotButton="0" quotePrefix="0" xfId="0">
      <alignment horizontal="left" vertical="center" wrapText="1"/>
    </xf>
    <xf numFmtId="165" fontId="3" fillId="6" borderId="1" applyAlignment="1" pivotButton="0" quotePrefix="0" xfId="0">
      <alignment horizontal="center" vertical="center" wrapText="1"/>
    </xf>
    <xf numFmtId="0" fontId="0" fillId="5" borderId="1" pivotButton="0" quotePrefix="0" xfId="0"/>
    <xf numFmtId="0" fontId="4" fillId="7" borderId="1" applyAlignment="1" pivotButton="0" quotePrefix="0" xfId="0">
      <alignment horizontal="center" vertical="center" wrapText="1"/>
    </xf>
    <xf numFmtId="0" fontId="3" fillId="8" borderId="1" applyAlignment="1" pivotButton="0" quotePrefix="0" xfId="0">
      <alignment horizontal="left" vertical="top" wrapText="1"/>
    </xf>
    <xf numFmtId="0" fontId="5" fillId="5" borderId="1" applyAlignment="1" pivotButton="0" quotePrefix="0" xfId="0">
      <alignment horizontal="center" vertical="center" wrapText="1"/>
    </xf>
    <xf numFmtId="0" fontId="4" fillId="3" borderId="1" applyAlignment="1" pivotButton="0" quotePrefix="0" xfId="0">
      <alignment horizontal="center" vertical="center" wrapText="1"/>
    </xf>
    <xf numFmtId="0" fontId="0" fillId="0" borderId="4" pivotButton="0" quotePrefix="0" xfId="0"/>
    <xf numFmtId="0" fontId="0" fillId="0" borderId="5" pivotButton="0" quotePrefix="0" xfId="0"/>
    <xf numFmtId="165" fontId="3" fillId="6" borderId="1" applyAlignment="1" pivotButton="0" quotePrefix="0" xfId="0">
      <alignment horizontal="left" vertical="center" wrapText="1"/>
    </xf>
    <xf numFmtId="166" fontId="3" fillId="6" borderId="1" applyAlignment="1" pivotButton="0" quotePrefix="0" xfId="0">
      <alignment horizontal="left" vertical="center" wrapText="1"/>
    </xf>
    <xf numFmtId="166" fontId="3" fillId="4" borderId="1" applyAlignment="1" pivotButton="0" quotePrefix="0" xfId="0">
      <alignment horizontal="left" vertical="center" wrapText="1"/>
    </xf>
    <xf numFmtId="165" fontId="3" fillId="6" borderId="1" applyAlignment="1" pivotButton="0" quotePrefix="0" xfId="0">
      <alignment horizontal="center" vertical="center" wrapText="1"/>
    </xf>
  </cellXfs>
  <cellStyles count="1">
    <cellStyle name="Normal" xfId="0" builtinId="0" hidden="0"/>
  </cellStyles>
  <dxfs count="4">
    <dxf>
      <font>
        <name val="Aptos"/>
        <b val="1"/>
        <color rgb="00FFFFFF"/>
        <sz val="10"/>
      </font>
      <fill>
        <patternFill patternType="solid">
          <fgColor rgb="00C75B39"/>
        </patternFill>
      </fill>
    </dxf>
    <dxf>
      <font>
        <name val="Aptos"/>
        <b val="1"/>
        <color rgb="00146B4A"/>
        <sz val="10"/>
      </font>
      <fill>
        <patternFill patternType="solid">
          <fgColor rgb="00D9EAD3"/>
        </patternFill>
      </fill>
    </dxf>
    <dxf>
      <font>
        <name val="Aptos"/>
        <b val="1"/>
        <color rgb="001F2937"/>
        <sz val="10"/>
      </font>
      <fill>
        <patternFill patternType="solid">
          <fgColor rgb="00F7E7B3"/>
        </patternFill>
      </fill>
    </dxf>
    <dxf>
      <font>
        <name val="Aptos"/>
        <color rgb="001F2937"/>
        <sz val="10"/>
      </font>
      <fill>
        <patternFill patternType="solid">
          <fgColor rgb="00F4CC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ables/table1.xml><?xml version="1.0" encoding="utf-8"?>
<table xmlns="http://schemas.openxmlformats.org/spreadsheetml/2006/main" id="1" name="tblUnits" displayName="tblUnits" ref="A10:A110" headerRowCount="1">
  <autoFilter ref="A10:A110"/>
  <tableColumns count="1">
    <tableColumn id="1" name="Unit Label"/>
  </tableColumns>
  <tableStyleInfo name="TableStyleMedium4" showFirstColumn="0" showLastColumn="0" showRowStripes="1" showColumnStripes="0"/>
</table>
</file>

<file path=xl/tables/table2.xml><?xml version="1.0" encoding="utf-8"?>
<table xmlns="http://schemas.openxmlformats.org/spreadsheetml/2006/main" id="2" name="tblLocations" displayName="tblLocations" ref="D10:D110" headerRowCount="1">
  <autoFilter ref="D10:D110"/>
  <tableColumns count="1">
    <tableColumn id="4" name="Location"/>
  </tableColumns>
  <tableStyleInfo name="TableStyleMedium4" showFirstColumn="0" showLastColumn="0" showRowStripes="1" showColumnStripes="0"/>
</table>
</file>

<file path=xl/tables/table3.xml><?xml version="1.0" encoding="utf-8"?>
<table xmlns="http://schemas.openxmlformats.org/spreadsheetml/2006/main" id="3" name="tblMovementTypes" displayName="tblMovementTypes" ref="G10:G110" headerRowCount="1">
  <autoFilter ref="G10:G110"/>
  <tableColumns count="1">
    <tableColumn id="7" name="Movement Type"/>
  </tableColumns>
  <tableStyleInfo name="TableStyleMedium4" showFirstColumn="0" showLastColumn="0" showRowStripes="1" showColumnStripes="0"/>
</table>
</file>

<file path=xl/tables/table4.xml><?xml version="1.0" encoding="utf-8"?>
<table xmlns="http://schemas.openxmlformats.org/spreadsheetml/2006/main" id="4" name="tblMaterials" displayName="tblMaterials" ref="A5:P205" headerRowCount="1">
  <autoFilter ref="A5:P205"/>
  <tableColumns count="16">
    <tableColumn id="1" name="Material Record ID"/>
    <tableColumn id="2" name="Item"/>
    <tableColumn id="3" name="Description"/>
    <tableColumn id="4" name="Unit"/>
    <tableColumn id="5" name="Location"/>
    <tableColumn id="6" name="Planned Quantity"/>
    <tableColumn id="7" name="Received Quantity"/>
    <tableColumn id="8" name="Issued Quantity"/>
    <tableColumn id="9" name="Adjustment Quantity"/>
    <tableColumn id="10" name="On-Hand Quantity"/>
    <tableColumn id="11" name="Planned Balance"/>
    <tableColumn id="12" name="Quantity Variance"/>
    <tableColumn id="13" name="Shortage Flag"/>
    <tableColumn id="14" name="Reference Unit Cost (USD)"/>
    <tableColumn id="15" name="Planned Reference Value (USD)"/>
    <tableColumn id="16" name="Notes"/>
  </tableColumns>
  <tableStyleInfo name="TableStyleMedium4" showFirstColumn="0" showLastColumn="0" showRowStripes="1" showColumnStripes="0"/>
</table>
</file>

<file path=xl/tables/table5.xml><?xml version="1.0" encoding="utf-8"?>
<table xmlns="http://schemas.openxmlformats.org/spreadsheetml/2006/main" id="5" name="tblMovements" displayName="tblMovements" ref="A5:K505" headerRowCount="1">
  <autoFilter ref="A5:K505"/>
  <tableColumns count="11">
    <tableColumn id="1" name="Movement ID"/>
    <tableColumn id="2" name="Movement Date"/>
    <tableColumn id="3" name="Material Record ID"/>
    <tableColumn id="4" name="Item"/>
    <tableColumn id="5" name="Unit"/>
    <tableColumn id="6" name="Location"/>
    <tableColumn id="7" name="Movement Type"/>
    <tableColumn id="8" name="Quantity"/>
    <tableColumn id="9" name="Delivery/Issue Reference"/>
    <tableColumn id="10" name="Entered By"/>
    <tableColumn id="11" name="Notes"/>
  </tableColumns>
  <tableStyleInfo name="TableStyleMedium4" showFirstColumn="0" showLastColumn="0" showRowStripes="1" showColumnStripes="0"/>
</table>
</file>

<file path=xl/tables/table6.xml><?xml version="1.0" encoding="utf-8"?>
<table xmlns="http://schemas.openxmlformats.org/spreadsheetml/2006/main" id="6" name="tblReconciliation" displayName="tblReconciliation" ref="A5:M205" headerRowCount="1">
  <autoFilter ref="A5:M205"/>
  <tableColumns count="13">
    <tableColumn id="1" name="Material Record ID"/>
    <tableColumn id="2" name="Item"/>
    <tableColumn id="3" name="Description"/>
    <tableColumn id="4" name="Unit"/>
    <tableColumn id="5" name="Location"/>
    <tableColumn id="6" name="Planned Quantity"/>
    <tableColumn id="7" name="Received Quantity"/>
    <tableColumn id="8" name="Issued Quantity"/>
    <tableColumn id="9" name="Adjustment Quantity"/>
    <tableColumn id="10" name="On-Hand Quantity"/>
    <tableColumn id="11" name="Planned Balance"/>
    <tableColumn id="12" name="Quantity Variance"/>
    <tableColumn id="13" name="Shortage Flag"/>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table" Target="/xl/tables/table1.xml" Id="rId1"/><Relationship Type="http://schemas.openxmlformats.org/officeDocument/2006/relationships/table" Target="/xl/tables/table2.xml" Id="rId2"/><Relationship Type="http://schemas.openxmlformats.org/officeDocument/2006/relationships/table" Target="/xl/tables/table3.xml" Id="rId3"/></Relationships>
</file>

<file path=xl/worksheets/_rels/sheet3.xml.rels><Relationships xmlns="http://schemas.openxmlformats.org/package/2006/relationships"><Relationship Type="http://schemas.openxmlformats.org/officeDocument/2006/relationships/table" Target="/xl/tables/table4.xml" Id="rId1"/></Relationships>
</file>

<file path=xl/worksheets/_rels/sheet4.xml.rels><Relationships xmlns="http://schemas.openxmlformats.org/package/2006/relationships"><Relationship Type="http://schemas.openxmlformats.org/officeDocument/2006/relationships/table" Target="/xl/tables/table5.xml" Id="rId1"/></Relationships>
</file>

<file path=xl/worksheets/_rels/sheet5.xml.rels><Relationships xmlns="http://schemas.openxmlformats.org/package/2006/relationships"><Relationship Type="http://schemas.openxmlformats.org/officeDocument/2006/relationships/table" Target="/xl/tables/table6.xml" Id="rId1"/></Relationships>
</file>

<file path=xl/worksheets/sheet1.xml><?xml version="1.0" encoding="utf-8"?>
<worksheet xmlns="http://schemas.openxmlformats.org/spreadsheetml/2006/main">
  <sheetPr>
    <outlinePr summaryBelow="1" summaryRight="1"/>
    <pageSetUpPr/>
  </sheetPr>
  <dimension ref="A1:H101"/>
  <sheetViews>
    <sheetView showGridLines="0" workbookViewId="0">
      <selection activeCell="A1" sqref="A1"/>
    </sheetView>
  </sheetViews>
  <sheetFormatPr baseColWidth="8" defaultRowHeight="15"/>
  <cols>
    <col width="29" customWidth="1" min="1" max="1"/>
    <col width="37" customWidth="1" min="2" max="2"/>
    <col width="4" customWidth="1" min="3" max="3"/>
    <col width="25" customWidth="1" min="4" max="4"/>
    <col width="20" customWidth="1" min="5" max="5"/>
    <col width="4" customWidth="1" min="6" max="6"/>
    <col width="4" customWidth="1" min="7" max="7"/>
    <col width="4" customWidth="1" min="8" max="8"/>
  </cols>
  <sheetData>
    <row r="1" ht="28" customHeight="1">
      <c r="A1" s="1" t="inlineStr">
        <is>
          <t>Construction Material Register</t>
        </is>
      </c>
      <c r="B1" s="23" t="n"/>
      <c r="C1" s="23" t="n"/>
      <c r="D1" s="23" t="n"/>
      <c r="E1" s="23" t="n"/>
      <c r="F1" s="23" t="n"/>
      <c r="G1" s="23" t="n"/>
      <c r="H1" s="24" t="n"/>
    </row>
    <row r="2">
      <c r="A2" s="2" t="inlineStr">
        <is>
          <t>Project Name</t>
        </is>
      </c>
      <c r="B2" s="3">
        <f>IFERROR(IF(OR('Setup'!$B$3="",NOT(ISTEXT('Setup'!$B$3))),"",'Setup'!$B$3),"")</f>
        <v/>
      </c>
    </row>
    <row r="3">
      <c r="A3" s="4" t="inlineStr">
        <is>
          <t>Selected Material Record ID</t>
        </is>
      </c>
      <c r="B3" s="5" t="inlineStr">
        <is>
          <t>MAT-001</t>
        </is>
      </c>
      <c r="D3" s="4" t="inlineStr">
        <is>
          <t>Selected Record Status</t>
        </is>
      </c>
      <c r="E3" s="6">
        <f>IFERROR(IF(OR($B$3="",NOT(ISTEXT($B$3))),"",VLOOKUP($B$3,'Materials'!$A$6:$O$205,13,FALSE)),"")</f>
        <v/>
      </c>
    </row>
    <row r="4"/>
    <row r="5">
      <c r="A5" s="2" t="inlineStr">
        <is>
          <t>Item</t>
        </is>
      </c>
      <c r="B5" s="3">
        <f>IFERROR(IF(OR($B$3="",NOT(ISTEXT($B$3))),"",VLOOKUP($B$3,'Materials'!$A$6:$O$205,2,FALSE)),"")</f>
        <v/>
      </c>
      <c r="D5" s="2" t="inlineStr">
        <is>
          <t>Issued Quantity</t>
        </is>
      </c>
      <c r="E5" s="7">
        <f>IFERROR(IF(OR($B$3="",NOT(ISTEXT($B$3))),"",VLOOKUP($B$3,'Materials'!$A$6:$O$205,8,FALSE)),"")</f>
        <v/>
      </c>
    </row>
    <row r="6">
      <c r="A6" s="2" t="inlineStr">
        <is>
          <t>Description</t>
        </is>
      </c>
      <c r="B6" s="3">
        <f>IFERROR(IF(OR($B$3="",NOT(ISTEXT($B$3))),"",VLOOKUP($B$3,'Materials'!$A$6:$O$205,3,FALSE)),"")</f>
        <v/>
      </c>
      <c r="D6" s="2" t="inlineStr">
        <is>
          <t>Adjustment Quantity</t>
        </is>
      </c>
      <c r="E6" s="7">
        <f>IFERROR(IF(OR($B$3="",NOT(ISTEXT($B$3))),"",VLOOKUP($B$3,'Materials'!$A$6:$O$205,9,FALSE)),"")</f>
        <v/>
      </c>
    </row>
    <row r="7">
      <c r="A7" s="2" t="inlineStr">
        <is>
          <t>Unit</t>
        </is>
      </c>
      <c r="B7" s="3">
        <f>IFERROR(IF(OR($B$3="",NOT(ISTEXT($B$3))),"",VLOOKUP($B$3,'Materials'!$A$6:$O$205,4,FALSE)),"")</f>
        <v/>
      </c>
      <c r="D7" s="2" t="inlineStr">
        <is>
          <t>On-Hand Quantity</t>
        </is>
      </c>
      <c r="E7" s="7">
        <f>IFERROR(IF(OR($B$3="",NOT(ISTEXT($B$3))),"",VLOOKUP($B$3,'Materials'!$A$6:$O$205,10,FALSE)),"")</f>
        <v/>
      </c>
    </row>
    <row r="8">
      <c r="A8" s="2" t="inlineStr">
        <is>
          <t>Location</t>
        </is>
      </c>
      <c r="B8" s="3">
        <f>IFERROR(IF(OR($B$3="",NOT(ISTEXT($B$3))),"",VLOOKUP($B$3,'Materials'!$A$6:$O$205,5,FALSE)),"")</f>
        <v/>
      </c>
      <c r="D8" s="2" t="inlineStr">
        <is>
          <t>Planned Balance</t>
        </is>
      </c>
      <c r="E8" s="7">
        <f>IFERROR(IF(OR($B$3="",NOT(ISTEXT($B$3))),"",VLOOKUP($B$3,'Materials'!$A$6:$O$205,11,FALSE)),"")</f>
        <v/>
      </c>
    </row>
    <row r="9">
      <c r="A9" s="2" t="inlineStr">
        <is>
          <t>Planned Quantity</t>
        </is>
      </c>
      <c r="B9" s="7">
        <f>IFERROR(IF(OR($B$3="",NOT(ISTEXT($B$3))),"",VLOOKUP($B$3,'Materials'!$A$6:$O$205,6,FALSE)),"")</f>
        <v/>
      </c>
      <c r="D9" s="2" t="inlineStr">
        <is>
          <t>Quantity Variance</t>
        </is>
      </c>
      <c r="E9" s="7">
        <f>IFERROR(IF(OR($B$3="",NOT(ISTEXT($B$3))),"",VLOOKUP($B$3,'Materials'!$A$6:$O$205,12,FALSE)),"")</f>
        <v/>
      </c>
    </row>
    <row r="10">
      <c r="A10" s="2" t="inlineStr">
        <is>
          <t>Received Quantity</t>
        </is>
      </c>
      <c r="B10" s="7">
        <f>IFERROR(IF(OR($B$3="",NOT(ISTEXT($B$3))),"",VLOOKUP($B$3,'Materials'!$A$6:$O$205,7,FALSE)),"")</f>
        <v/>
      </c>
      <c r="D10" s="2" t="inlineStr">
        <is>
          <t>Shortage Flag</t>
        </is>
      </c>
      <c r="E10" s="3">
        <f>IFERROR(IF(OR($B$3="",NOT(ISTEXT($B$3))),"",VLOOKUP($B$3,'Materials'!$A$6:$O$205,13,FALSE)),"")</f>
        <v/>
      </c>
    </row>
    <row r="11">
      <c r="E11">
        <f>""</f>
        <v/>
      </c>
    </row>
    <row r="12">
      <c r="E12">
        <f>""</f>
        <v/>
      </c>
    </row>
    <row r="13">
      <c r="A13" s="4" t="inlineStr">
        <is>
          <t>Register Counts</t>
        </is>
      </c>
      <c r="E13">
        <f>""</f>
        <v/>
      </c>
    </row>
    <row r="14">
      <c r="A14" s="8" t="inlineStr">
        <is>
          <t>Active Item-Location Records</t>
        </is>
      </c>
      <c r="B14" s="9">
        <f>COUNTIF('Materials'!$A$6:$A$205,"&lt;&gt;")</f>
        <v/>
      </c>
      <c r="E14">
        <f>""</f>
        <v/>
      </c>
    </row>
    <row r="15">
      <c r="A15" s="8" t="inlineStr">
        <is>
          <t>Records With Shortages</t>
        </is>
      </c>
      <c r="B15" s="9">
        <f>COUNTIF('Materials'!$M$6:$M$205,"SHORTAGE")</f>
        <v/>
      </c>
      <c r="E15">
        <f>""</f>
        <v/>
      </c>
    </row>
    <row r="16">
      <c r="A16" s="8" t="inlineStr">
        <is>
          <t>Movement Entries Recorded</t>
        </is>
      </c>
      <c r="B16" s="9">
        <f>COUNTIF('Movements'!$A$6:$A$505,"&lt;&gt;")</f>
        <v/>
      </c>
      <c r="E16">
        <f>""</f>
        <v/>
      </c>
    </row>
    <row r="17">
      <c r="B17">
        <f>""</f>
        <v/>
      </c>
      <c r="E17">
        <f>""</f>
        <v/>
      </c>
    </row>
    <row r="18">
      <c r="B18">
        <f>""</f>
        <v/>
      </c>
      <c r="E18">
        <f>""</f>
        <v/>
      </c>
    </row>
    <row r="19" ht="96" customHeight="1">
      <c r="A19" s="10" t="inlineStr">
        <is>
          <t>Quantities are shown for the selected material item-location record. This workbook does not convert units or confirm physical stock. Reconciliation depends on complete user-entered movements.</t>
        </is>
      </c>
      <c r="B19">
        <f>""</f>
        <v/>
      </c>
      <c r="E19">
        <f>""</f>
        <v/>
      </c>
    </row>
    <row r="20">
      <c r="B20">
        <f>""</f>
        <v/>
      </c>
      <c r="E20">
        <f>""</f>
        <v/>
      </c>
    </row>
    <row r="21">
      <c r="B21">
        <f>""</f>
        <v/>
      </c>
      <c r="E21">
        <f>""</f>
        <v/>
      </c>
    </row>
    <row r="22">
      <c r="B22">
        <f>""</f>
        <v/>
      </c>
      <c r="E22">
        <f>""</f>
        <v/>
      </c>
    </row>
    <row r="23">
      <c r="B23">
        <f>""</f>
        <v/>
      </c>
      <c r="E23">
        <f>""</f>
        <v/>
      </c>
    </row>
    <row r="24">
      <c r="B24">
        <f>""</f>
        <v/>
      </c>
      <c r="E24">
        <f>""</f>
        <v/>
      </c>
    </row>
    <row r="25">
      <c r="B25">
        <f>""</f>
        <v/>
      </c>
      <c r="E25">
        <f>""</f>
        <v/>
      </c>
    </row>
    <row r="26">
      <c r="B26">
        <f>""</f>
        <v/>
      </c>
      <c r="E26">
        <f>""</f>
        <v/>
      </c>
    </row>
    <row r="27">
      <c r="B27">
        <f>""</f>
        <v/>
      </c>
      <c r="E27">
        <f>""</f>
        <v/>
      </c>
    </row>
    <row r="28">
      <c r="B28">
        <f>""</f>
        <v/>
      </c>
      <c r="E28">
        <f>""</f>
        <v/>
      </c>
    </row>
    <row r="29">
      <c r="B29">
        <f>""</f>
        <v/>
      </c>
      <c r="E29">
        <f>""</f>
        <v/>
      </c>
    </row>
    <row r="30">
      <c r="B30">
        <f>""</f>
        <v/>
      </c>
      <c r="E30">
        <f>""</f>
        <v/>
      </c>
    </row>
    <row r="31">
      <c r="B31">
        <f>""</f>
        <v/>
      </c>
      <c r="E31">
        <f>""</f>
        <v/>
      </c>
    </row>
    <row r="32">
      <c r="B32">
        <f>""</f>
        <v/>
      </c>
      <c r="E32">
        <f>""</f>
        <v/>
      </c>
    </row>
    <row r="33">
      <c r="B33">
        <f>""</f>
        <v/>
      </c>
      <c r="E33">
        <f>""</f>
        <v/>
      </c>
    </row>
    <row r="34">
      <c r="B34">
        <f>""</f>
        <v/>
      </c>
      <c r="E34">
        <f>""</f>
        <v/>
      </c>
    </row>
    <row r="35">
      <c r="B35">
        <f>""</f>
        <v/>
      </c>
      <c r="E35">
        <f>""</f>
        <v/>
      </c>
    </row>
    <row r="36">
      <c r="B36">
        <f>""</f>
        <v/>
      </c>
      <c r="E36">
        <f>""</f>
        <v/>
      </c>
    </row>
    <row r="37">
      <c r="B37">
        <f>""</f>
        <v/>
      </c>
      <c r="E37">
        <f>""</f>
        <v/>
      </c>
    </row>
    <row r="38">
      <c r="B38">
        <f>""</f>
        <v/>
      </c>
      <c r="E38">
        <f>""</f>
        <v/>
      </c>
    </row>
    <row r="39">
      <c r="B39">
        <f>""</f>
        <v/>
      </c>
      <c r="E39">
        <f>""</f>
        <v/>
      </c>
    </row>
    <row r="40">
      <c r="B40">
        <f>""</f>
        <v/>
      </c>
      <c r="E40">
        <f>""</f>
        <v/>
      </c>
    </row>
    <row r="41">
      <c r="B41">
        <f>""</f>
        <v/>
      </c>
      <c r="E41">
        <f>""</f>
        <v/>
      </c>
    </row>
    <row r="42">
      <c r="B42">
        <f>""</f>
        <v/>
      </c>
      <c r="E42">
        <f>""</f>
        <v/>
      </c>
    </row>
    <row r="43">
      <c r="B43">
        <f>""</f>
        <v/>
      </c>
      <c r="E43">
        <f>""</f>
        <v/>
      </c>
    </row>
    <row r="44">
      <c r="B44">
        <f>""</f>
        <v/>
      </c>
      <c r="E44">
        <f>""</f>
        <v/>
      </c>
    </row>
    <row r="45">
      <c r="B45">
        <f>""</f>
        <v/>
      </c>
      <c r="E45">
        <f>""</f>
        <v/>
      </c>
    </row>
    <row r="46">
      <c r="B46">
        <f>""</f>
        <v/>
      </c>
      <c r="E46">
        <f>""</f>
        <v/>
      </c>
    </row>
    <row r="47">
      <c r="B47">
        <f>""</f>
        <v/>
      </c>
      <c r="E47">
        <f>""</f>
        <v/>
      </c>
    </row>
    <row r="48">
      <c r="B48">
        <f>""</f>
        <v/>
      </c>
      <c r="E48">
        <f>""</f>
        <v/>
      </c>
    </row>
    <row r="49">
      <c r="B49">
        <f>""</f>
        <v/>
      </c>
      <c r="E49">
        <f>""</f>
        <v/>
      </c>
    </row>
    <row r="50">
      <c r="B50">
        <f>""</f>
        <v/>
      </c>
      <c r="E50">
        <f>""</f>
        <v/>
      </c>
    </row>
    <row r="51">
      <c r="B51">
        <f>""</f>
        <v/>
      </c>
      <c r="E51">
        <f>""</f>
        <v/>
      </c>
    </row>
    <row r="52">
      <c r="B52">
        <f>""</f>
        <v/>
      </c>
      <c r="E52">
        <f>""</f>
        <v/>
      </c>
    </row>
    <row r="53">
      <c r="B53">
        <f>""</f>
        <v/>
      </c>
      <c r="E53">
        <f>""</f>
        <v/>
      </c>
    </row>
    <row r="54">
      <c r="B54">
        <f>""</f>
        <v/>
      </c>
      <c r="E54">
        <f>""</f>
        <v/>
      </c>
    </row>
    <row r="55">
      <c r="B55">
        <f>""</f>
        <v/>
      </c>
      <c r="E55">
        <f>""</f>
        <v/>
      </c>
    </row>
    <row r="56">
      <c r="B56">
        <f>""</f>
        <v/>
      </c>
      <c r="E56">
        <f>""</f>
        <v/>
      </c>
    </row>
    <row r="57">
      <c r="B57">
        <f>""</f>
        <v/>
      </c>
      <c r="E57">
        <f>""</f>
        <v/>
      </c>
    </row>
    <row r="58">
      <c r="B58">
        <f>""</f>
        <v/>
      </c>
      <c r="E58">
        <f>""</f>
        <v/>
      </c>
    </row>
    <row r="59">
      <c r="B59">
        <f>""</f>
        <v/>
      </c>
      <c r="E59">
        <f>""</f>
        <v/>
      </c>
    </row>
    <row r="60">
      <c r="B60">
        <f>""</f>
        <v/>
      </c>
      <c r="E60">
        <f>""</f>
        <v/>
      </c>
    </row>
    <row r="61">
      <c r="B61">
        <f>""</f>
        <v/>
      </c>
      <c r="E61">
        <f>""</f>
        <v/>
      </c>
    </row>
    <row r="62">
      <c r="B62">
        <f>""</f>
        <v/>
      </c>
      <c r="E62">
        <f>""</f>
        <v/>
      </c>
    </row>
    <row r="63">
      <c r="B63">
        <f>""</f>
        <v/>
      </c>
      <c r="E63">
        <f>""</f>
        <v/>
      </c>
    </row>
    <row r="64">
      <c r="B64">
        <f>""</f>
        <v/>
      </c>
      <c r="E64">
        <f>""</f>
        <v/>
      </c>
    </row>
    <row r="65">
      <c r="B65">
        <f>""</f>
        <v/>
      </c>
      <c r="E65">
        <f>""</f>
        <v/>
      </c>
    </row>
    <row r="66">
      <c r="B66">
        <f>""</f>
        <v/>
      </c>
      <c r="E66">
        <f>""</f>
        <v/>
      </c>
    </row>
    <row r="67">
      <c r="B67">
        <f>""</f>
        <v/>
      </c>
      <c r="E67">
        <f>""</f>
        <v/>
      </c>
    </row>
    <row r="68">
      <c r="B68">
        <f>""</f>
        <v/>
      </c>
      <c r="E68">
        <f>""</f>
        <v/>
      </c>
    </row>
    <row r="69">
      <c r="B69">
        <f>""</f>
        <v/>
      </c>
      <c r="E69">
        <f>""</f>
        <v/>
      </c>
    </row>
    <row r="70">
      <c r="B70">
        <f>""</f>
        <v/>
      </c>
      <c r="E70">
        <f>""</f>
        <v/>
      </c>
    </row>
    <row r="71">
      <c r="B71">
        <f>""</f>
        <v/>
      </c>
      <c r="E71">
        <f>""</f>
        <v/>
      </c>
    </row>
    <row r="72">
      <c r="B72">
        <f>""</f>
        <v/>
      </c>
      <c r="E72">
        <f>""</f>
        <v/>
      </c>
    </row>
    <row r="73">
      <c r="B73">
        <f>""</f>
        <v/>
      </c>
      <c r="E73">
        <f>""</f>
        <v/>
      </c>
    </row>
    <row r="74">
      <c r="B74">
        <f>""</f>
        <v/>
      </c>
      <c r="E74">
        <f>""</f>
        <v/>
      </c>
    </row>
    <row r="75">
      <c r="B75">
        <f>""</f>
        <v/>
      </c>
      <c r="E75">
        <f>""</f>
        <v/>
      </c>
    </row>
    <row r="76">
      <c r="B76">
        <f>""</f>
        <v/>
      </c>
      <c r="E76">
        <f>""</f>
        <v/>
      </c>
    </row>
    <row r="77">
      <c r="B77">
        <f>""</f>
        <v/>
      </c>
      <c r="E77">
        <f>""</f>
        <v/>
      </c>
    </row>
    <row r="78">
      <c r="B78">
        <f>""</f>
        <v/>
      </c>
      <c r="E78">
        <f>""</f>
        <v/>
      </c>
    </row>
    <row r="79">
      <c r="B79">
        <f>""</f>
        <v/>
      </c>
      <c r="E79">
        <f>""</f>
        <v/>
      </c>
    </row>
    <row r="80">
      <c r="B80">
        <f>""</f>
        <v/>
      </c>
      <c r="E80">
        <f>""</f>
        <v/>
      </c>
    </row>
    <row r="81">
      <c r="B81">
        <f>""</f>
        <v/>
      </c>
      <c r="E81">
        <f>""</f>
        <v/>
      </c>
    </row>
    <row r="82">
      <c r="B82">
        <f>""</f>
        <v/>
      </c>
      <c r="E82">
        <f>""</f>
        <v/>
      </c>
    </row>
    <row r="83">
      <c r="B83">
        <f>""</f>
        <v/>
      </c>
      <c r="E83">
        <f>""</f>
        <v/>
      </c>
    </row>
    <row r="84">
      <c r="B84">
        <f>""</f>
        <v/>
      </c>
      <c r="E84">
        <f>""</f>
        <v/>
      </c>
    </row>
    <row r="85">
      <c r="B85">
        <f>""</f>
        <v/>
      </c>
      <c r="E85">
        <f>""</f>
        <v/>
      </c>
    </row>
    <row r="86">
      <c r="B86">
        <f>""</f>
        <v/>
      </c>
      <c r="E86">
        <f>""</f>
        <v/>
      </c>
    </row>
    <row r="87">
      <c r="B87">
        <f>""</f>
        <v/>
      </c>
      <c r="E87">
        <f>""</f>
        <v/>
      </c>
    </row>
    <row r="88">
      <c r="B88">
        <f>""</f>
        <v/>
      </c>
      <c r="E88">
        <f>""</f>
        <v/>
      </c>
    </row>
    <row r="89">
      <c r="B89">
        <f>""</f>
        <v/>
      </c>
      <c r="E89">
        <f>""</f>
        <v/>
      </c>
    </row>
    <row r="90">
      <c r="B90">
        <f>""</f>
        <v/>
      </c>
      <c r="E90">
        <f>""</f>
        <v/>
      </c>
    </row>
    <row r="91">
      <c r="B91">
        <f>""</f>
        <v/>
      </c>
      <c r="E91">
        <f>""</f>
        <v/>
      </c>
    </row>
    <row r="92">
      <c r="B92">
        <f>""</f>
        <v/>
      </c>
      <c r="E92">
        <f>""</f>
        <v/>
      </c>
    </row>
    <row r="93">
      <c r="B93">
        <f>""</f>
        <v/>
      </c>
      <c r="E93">
        <f>""</f>
        <v/>
      </c>
    </row>
    <row r="94">
      <c r="B94">
        <f>""</f>
        <v/>
      </c>
      <c r="E94">
        <f>""</f>
        <v/>
      </c>
    </row>
    <row r="95">
      <c r="B95">
        <f>""</f>
        <v/>
      </c>
      <c r="E95">
        <f>""</f>
        <v/>
      </c>
    </row>
    <row r="96">
      <c r="B96">
        <f>""</f>
        <v/>
      </c>
      <c r="E96">
        <f>""</f>
        <v/>
      </c>
    </row>
    <row r="97">
      <c r="B97">
        <f>""</f>
        <v/>
      </c>
      <c r="E97">
        <f>""</f>
        <v/>
      </c>
    </row>
    <row r="98">
      <c r="B98">
        <f>""</f>
        <v/>
      </c>
      <c r="E98">
        <f>""</f>
        <v/>
      </c>
    </row>
    <row r="99">
      <c r="B99">
        <f>""</f>
        <v/>
      </c>
      <c r="E99">
        <f>""</f>
        <v/>
      </c>
    </row>
    <row r="100">
      <c r="B100">
        <f>""</f>
        <v/>
      </c>
      <c r="E100">
        <f>""</f>
        <v/>
      </c>
    </row>
    <row r="101">
      <c r="B101">
        <f>""</f>
        <v/>
      </c>
      <c r="E101">
        <f>""</f>
        <v/>
      </c>
    </row>
  </sheetData>
  <mergeCells count="1">
    <mergeCell ref="A1:H1"/>
  </mergeCells>
  <conditionalFormatting sqref="E3">
    <cfRule type="expression" priority="1" dxfId="0">
      <formula>E3="SHORTAGE"</formula>
    </cfRule>
    <cfRule type="expression" priority="2" dxfId="1">
      <formula>E3="OK"</formula>
    </cfRule>
  </conditionalFormatting>
  <conditionalFormatting sqref="E10">
    <cfRule type="expression" priority="3" dxfId="0">
      <formula>E10="SHORTAGE"</formula>
    </cfRule>
    <cfRule type="expression" priority="4" dxfId="1">
      <formula>E10="OK"</formula>
    </cfRule>
  </conditionalFormatting>
  <dataValidations count="1">
    <dataValidation sqref="B3" showErrorMessage="1" showInputMessage="1" allowBlank="1" type="list">
      <formula1>='Materials'!$A$6:$A$205</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14"/>
  <sheetViews>
    <sheetView showGridLines="0" workbookViewId="0">
      <selection activeCell="A1" sqref="A1"/>
    </sheetView>
  </sheetViews>
  <sheetFormatPr baseColWidth="8" defaultRowHeight="15"/>
  <cols>
    <col width="23" customWidth="1" min="1" max="1"/>
    <col width="36" customWidth="1" min="2" max="2"/>
    <col width="4" customWidth="1" min="3" max="3"/>
    <col width="26" customWidth="1" min="4" max="4"/>
    <col width="4" customWidth="1" min="5" max="5"/>
    <col width="4" customWidth="1" min="6" max="6"/>
    <col width="22" customWidth="1" min="7" max="7"/>
  </cols>
  <sheetData>
    <row r="1" ht="28" customHeight="1">
      <c r="A1" s="1" t="inlineStr">
        <is>
          <t>Project Setup and Validation Lists</t>
        </is>
      </c>
      <c r="B1" s="23" t="n"/>
      <c r="C1" s="23" t="n"/>
      <c r="D1" s="23" t="n"/>
      <c r="E1" s="23" t="n"/>
      <c r="F1" s="23" t="n"/>
      <c r="G1" s="24" t="n"/>
    </row>
    <row r="3">
      <c r="A3" s="2" t="inlineStr">
        <is>
          <t>Project Name</t>
        </is>
      </c>
      <c r="B3" s="11" t="inlineStr">
        <is>
          <t>Riverside Commons Building A</t>
        </is>
      </c>
    </row>
    <row r="4">
      <c r="A4" s="2" t="inlineStr">
        <is>
          <t>Project Number</t>
        </is>
      </c>
      <c r="B4" s="11" t="inlineStr">
        <is>
          <t>RC-2026-014</t>
        </is>
      </c>
    </row>
    <row r="5">
      <c r="A5" s="2" t="inlineStr">
        <is>
          <t>Report Date</t>
        </is>
      </c>
      <c r="B5" s="25" t="n">
        <v>46269</v>
      </c>
    </row>
    <row r="6">
      <c r="A6" s="2" t="inlineStr">
        <is>
          <t>Prepared By</t>
        </is>
      </c>
      <c r="B6" s="11" t="inlineStr">
        <is>
          <t>Alex Morgan</t>
        </is>
      </c>
    </row>
    <row r="8">
      <c r="A8" s="4" t="inlineStr">
        <is>
          <t>Unit Labels</t>
        </is>
      </c>
      <c r="D8" s="4" t="inlineStr">
        <is>
          <t>Locations</t>
        </is>
      </c>
      <c r="G8" s="4" t="inlineStr">
        <is>
          <t>Movement Types</t>
        </is>
      </c>
    </row>
    <row r="10">
      <c r="A10" s="2" t="inlineStr">
        <is>
          <t>Unit Label</t>
        </is>
      </c>
      <c r="D10" s="2" t="inlineStr">
        <is>
          <t>Location</t>
        </is>
      </c>
      <c r="G10" s="2" t="inlineStr">
        <is>
          <t>Movement Type</t>
        </is>
      </c>
    </row>
    <row r="11">
      <c r="A11" s="11" t="inlineStr">
        <is>
          <t>EA</t>
        </is>
      </c>
      <c r="D11" s="11" t="inlineStr">
        <is>
          <t>Foundation Zone A</t>
        </is>
      </c>
      <c r="G11" s="11" t="inlineStr">
        <is>
          <t>Received</t>
        </is>
      </c>
    </row>
    <row r="12">
      <c r="A12" s="11" t="inlineStr">
        <is>
          <t>ft</t>
        </is>
      </c>
      <c r="D12" s="11" t="inlineStr">
        <is>
          <t>North Laydown</t>
        </is>
      </c>
      <c r="G12" s="11" t="inlineStr">
        <is>
          <t>Issued</t>
        </is>
      </c>
    </row>
    <row r="13">
      <c r="A13" s="11" t="inlineStr">
        <is>
          <t>sq ft</t>
        </is>
      </c>
      <c r="D13" s="11" t="inlineStr">
        <is>
          <t>Utility Trench</t>
        </is>
      </c>
      <c r="G13" s="11" t="inlineStr">
        <is>
          <t>Adjustment</t>
        </is>
      </c>
    </row>
    <row r="14">
      <c r="A14" s="11" t="inlineStr">
        <is>
          <t>cu yd</t>
        </is>
      </c>
      <c r="D14" s="11" t="inlineStr">
        <is>
          <t>Roof Level</t>
        </is>
      </c>
      <c r="G14" s="11" t="inlineStr">
        <is>
          <t>Received</t>
        </is>
      </c>
    </row>
    <row r="15">
      <c r="A15" s="11" t="inlineStr">
        <is>
          <t>lb</t>
        </is>
      </c>
      <c r="D15" s="11" t="inlineStr">
        <is>
          <t>East Storage</t>
        </is>
      </c>
      <c r="G15" s="11" t="inlineStr">
        <is>
          <t>Issued</t>
        </is>
      </c>
    </row>
    <row r="16">
      <c r="A16" s="11" t="inlineStr">
        <is>
          <t>gal</t>
        </is>
      </c>
      <c r="D16" s="11" t="inlineStr">
        <is>
          <t>Level 2</t>
        </is>
      </c>
      <c r="G16" s="11" t="inlineStr">
        <is>
          <t>Adjustment</t>
        </is>
      </c>
    </row>
    <row r="17">
      <c r="A17" s="11" t="inlineStr">
        <is>
          <t>ton</t>
        </is>
      </c>
      <c r="D17" s="11" t="inlineStr">
        <is>
          <t>South Laydown</t>
        </is>
      </c>
      <c r="G17" s="11" t="inlineStr">
        <is>
          <t>Received</t>
        </is>
      </c>
    </row>
    <row r="18">
      <c r="A18" s="11" t="inlineStr">
        <is>
          <t>bag</t>
        </is>
      </c>
      <c r="D18" s="11" t="inlineStr">
        <is>
          <t>Mechanical Room</t>
        </is>
      </c>
      <c r="G18" s="11" t="inlineStr">
        <is>
          <t>Issued</t>
        </is>
      </c>
    </row>
    <row r="19">
      <c r="A19" s="11" t="n"/>
      <c r="D19" s="11" t="n"/>
      <c r="G19" s="11" t="inlineStr">
        <is>
          <t>Adjustment</t>
        </is>
      </c>
    </row>
    <row r="20">
      <c r="A20" s="11" t="n"/>
      <c r="D20" s="11" t="n"/>
      <c r="G20" s="11" t="n"/>
    </row>
    <row r="21">
      <c r="A21" s="11" t="n"/>
      <c r="D21" s="11" t="n"/>
      <c r="G21" s="11" t="n"/>
    </row>
    <row r="22">
      <c r="A22" s="11" t="n"/>
      <c r="D22" s="11" t="n"/>
      <c r="G22" s="11" t="n"/>
    </row>
    <row r="23">
      <c r="A23" s="11" t="n"/>
      <c r="D23" s="11" t="n"/>
      <c r="G23" s="11" t="n"/>
    </row>
    <row r="24">
      <c r="A24" s="11" t="n"/>
      <c r="D24" s="11" t="n"/>
      <c r="G24" s="11" t="n"/>
    </row>
    <row r="25">
      <c r="A25" s="11" t="n"/>
      <c r="D25" s="11" t="n"/>
      <c r="G25" s="11" t="n"/>
    </row>
    <row r="26">
      <c r="A26" s="11" t="n"/>
      <c r="D26" s="11" t="n"/>
      <c r="G26" s="11" t="n"/>
    </row>
    <row r="27">
      <c r="A27" s="11" t="n"/>
      <c r="D27" s="11" t="n"/>
      <c r="G27" s="11" t="n"/>
    </row>
    <row r="28">
      <c r="A28" s="11" t="n"/>
      <c r="D28" s="11" t="n"/>
      <c r="G28" s="11" t="n"/>
    </row>
    <row r="29">
      <c r="A29" s="11" t="n"/>
      <c r="D29" s="11" t="n"/>
      <c r="G29" s="11" t="n"/>
    </row>
    <row r="30">
      <c r="A30" s="11" t="n"/>
      <c r="D30" s="11" t="n"/>
      <c r="G30" s="11" t="n"/>
    </row>
    <row r="31">
      <c r="A31" s="11" t="n"/>
      <c r="D31" s="11" t="n"/>
      <c r="G31" s="11" t="n"/>
    </row>
    <row r="32">
      <c r="A32" s="11" t="n"/>
      <c r="D32" s="11" t="n"/>
      <c r="G32" s="11" t="n"/>
    </row>
    <row r="33">
      <c r="A33" s="11" t="n"/>
      <c r="D33" s="11" t="n"/>
      <c r="G33" s="11" t="n"/>
    </row>
    <row r="34">
      <c r="A34" s="11" t="n"/>
      <c r="D34" s="11" t="n"/>
      <c r="G34" s="11" t="n"/>
    </row>
    <row r="35">
      <c r="A35" s="11" t="n"/>
      <c r="D35" s="11" t="n"/>
      <c r="G35" s="11" t="n"/>
    </row>
    <row r="36">
      <c r="A36" s="11" t="n"/>
      <c r="D36" s="11" t="n"/>
      <c r="G36" s="11" t="n"/>
    </row>
    <row r="37">
      <c r="A37" s="11" t="n"/>
      <c r="D37" s="11" t="n"/>
      <c r="G37" s="11" t="n"/>
    </row>
    <row r="38">
      <c r="A38" s="11" t="n"/>
      <c r="D38" s="11" t="n"/>
      <c r="G38" s="11" t="n"/>
    </row>
    <row r="39">
      <c r="A39" s="11" t="n"/>
      <c r="D39" s="11" t="n"/>
      <c r="G39" s="11" t="n"/>
    </row>
    <row r="40">
      <c r="A40" s="11" t="n"/>
      <c r="D40" s="11" t="n"/>
      <c r="G40" s="11" t="n"/>
    </row>
    <row r="41">
      <c r="A41" s="11" t="n"/>
      <c r="D41" s="11" t="n"/>
      <c r="G41" s="11" t="n"/>
    </row>
    <row r="42">
      <c r="A42" s="11" t="n"/>
      <c r="D42" s="11" t="n"/>
      <c r="G42" s="11" t="n"/>
    </row>
    <row r="43">
      <c r="A43" s="11" t="n"/>
      <c r="D43" s="11" t="n"/>
      <c r="G43" s="11" t="n"/>
    </row>
    <row r="44">
      <c r="A44" s="11" t="n"/>
      <c r="D44" s="11" t="n"/>
      <c r="G44" s="11" t="n"/>
    </row>
    <row r="45">
      <c r="A45" s="11" t="n"/>
      <c r="D45" s="11" t="n"/>
      <c r="G45" s="11" t="n"/>
    </row>
    <row r="46">
      <c r="A46" s="11" t="n"/>
      <c r="D46" s="11" t="n"/>
      <c r="G46" s="11" t="n"/>
    </row>
    <row r="47">
      <c r="A47" s="11" t="n"/>
      <c r="D47" s="11" t="n"/>
      <c r="G47" s="11" t="n"/>
    </row>
    <row r="48">
      <c r="A48" s="11" t="n"/>
      <c r="D48" s="11" t="n"/>
      <c r="G48" s="11" t="n"/>
    </row>
    <row r="49">
      <c r="A49" s="11" t="n"/>
      <c r="D49" s="11" t="n"/>
      <c r="G49" s="11" t="n"/>
    </row>
    <row r="50">
      <c r="A50" s="11" t="n"/>
      <c r="D50" s="11" t="n"/>
      <c r="G50" s="11" t="n"/>
    </row>
    <row r="51">
      <c r="A51" s="11" t="n"/>
      <c r="D51" s="11" t="n"/>
      <c r="G51" s="11" t="n"/>
    </row>
    <row r="52">
      <c r="A52" s="11" t="n"/>
      <c r="D52" s="11" t="n"/>
      <c r="G52" s="11" t="n"/>
    </row>
    <row r="53">
      <c r="A53" s="11" t="n"/>
      <c r="D53" s="11" t="n"/>
      <c r="G53" s="11" t="n"/>
    </row>
    <row r="54">
      <c r="A54" s="11" t="n"/>
      <c r="D54" s="11" t="n"/>
      <c r="G54" s="11" t="n"/>
    </row>
    <row r="55">
      <c r="A55" s="11" t="n"/>
      <c r="D55" s="11" t="n"/>
      <c r="G55" s="11" t="n"/>
    </row>
    <row r="56">
      <c r="A56" s="11" t="n"/>
      <c r="D56" s="11" t="n"/>
      <c r="G56" s="11" t="n"/>
    </row>
    <row r="57">
      <c r="A57" s="11" t="n"/>
      <c r="D57" s="11" t="n"/>
      <c r="G57" s="11" t="n"/>
    </row>
    <row r="58">
      <c r="A58" s="11" t="n"/>
      <c r="D58" s="11" t="n"/>
      <c r="G58" s="11" t="n"/>
    </row>
    <row r="59">
      <c r="A59" s="11" t="n"/>
      <c r="D59" s="11" t="n"/>
      <c r="G59" s="11" t="n"/>
    </row>
    <row r="60">
      <c r="A60" s="11" t="n"/>
      <c r="D60" s="11" t="n"/>
      <c r="G60" s="11" t="n"/>
    </row>
    <row r="61">
      <c r="A61" s="11" t="n"/>
      <c r="D61" s="11" t="n"/>
      <c r="G61" s="11" t="n"/>
    </row>
    <row r="62">
      <c r="A62" s="11" t="n"/>
      <c r="D62" s="11" t="n"/>
      <c r="G62" s="11" t="n"/>
    </row>
    <row r="63">
      <c r="A63" s="11" t="n"/>
      <c r="D63" s="11" t="n"/>
      <c r="G63" s="11" t="n"/>
    </row>
    <row r="64">
      <c r="A64" s="11" t="n"/>
      <c r="D64" s="11" t="n"/>
      <c r="G64" s="11" t="n"/>
    </row>
    <row r="65">
      <c r="A65" s="11" t="n"/>
      <c r="D65" s="11" t="n"/>
      <c r="G65" s="11" t="n"/>
    </row>
    <row r="66">
      <c r="A66" s="11" t="n"/>
      <c r="D66" s="11" t="n"/>
      <c r="G66" s="11" t="n"/>
    </row>
    <row r="67">
      <c r="A67" s="11" t="n"/>
      <c r="D67" s="11" t="n"/>
      <c r="G67" s="11" t="n"/>
    </row>
    <row r="68">
      <c r="A68" s="11" t="n"/>
      <c r="D68" s="11" t="n"/>
      <c r="G68" s="11" t="n"/>
    </row>
    <row r="69">
      <c r="A69" s="11" t="n"/>
      <c r="D69" s="11" t="n"/>
      <c r="G69" s="11" t="n"/>
    </row>
    <row r="70">
      <c r="A70" s="11" t="n"/>
      <c r="D70" s="11" t="n"/>
      <c r="G70" s="11" t="n"/>
    </row>
    <row r="71">
      <c r="A71" s="11" t="n"/>
      <c r="D71" s="11" t="n"/>
      <c r="G71" s="11" t="n"/>
    </row>
    <row r="72">
      <c r="A72" s="11" t="n"/>
      <c r="D72" s="11" t="n"/>
      <c r="G72" s="11" t="n"/>
    </row>
    <row r="73">
      <c r="A73" s="11" t="n"/>
      <c r="D73" s="11" t="n"/>
      <c r="G73" s="11" t="n"/>
    </row>
    <row r="74">
      <c r="A74" s="11" t="n"/>
      <c r="D74" s="11" t="n"/>
      <c r="G74" s="11" t="n"/>
    </row>
    <row r="75">
      <c r="A75" s="11" t="n"/>
      <c r="D75" s="11" t="n"/>
      <c r="G75" s="11" t="n"/>
    </row>
    <row r="76">
      <c r="A76" s="11" t="n"/>
      <c r="D76" s="11" t="n"/>
      <c r="G76" s="11" t="n"/>
    </row>
    <row r="77">
      <c r="A77" s="11" t="n"/>
      <c r="D77" s="11" t="n"/>
      <c r="G77" s="11" t="n"/>
    </row>
    <row r="78">
      <c r="A78" s="11" t="n"/>
      <c r="D78" s="11" t="n"/>
      <c r="G78" s="11" t="n"/>
    </row>
    <row r="79">
      <c r="A79" s="11" t="n"/>
      <c r="D79" s="11" t="n"/>
      <c r="G79" s="11" t="n"/>
    </row>
    <row r="80">
      <c r="A80" s="11" t="n"/>
      <c r="D80" s="11" t="n"/>
      <c r="G80" s="11" t="n"/>
    </row>
    <row r="81">
      <c r="A81" s="11" t="n"/>
      <c r="D81" s="11" t="n"/>
      <c r="G81" s="11" t="n"/>
    </row>
    <row r="82">
      <c r="A82" s="11" t="n"/>
      <c r="D82" s="11" t="n"/>
      <c r="G82" s="11" t="n"/>
    </row>
    <row r="83">
      <c r="A83" s="11" t="n"/>
      <c r="D83" s="11" t="n"/>
      <c r="G83" s="11" t="n"/>
    </row>
    <row r="84">
      <c r="A84" s="11" t="n"/>
      <c r="D84" s="11" t="n"/>
      <c r="G84" s="11" t="n"/>
    </row>
    <row r="85">
      <c r="A85" s="11" t="n"/>
      <c r="D85" s="11" t="n"/>
      <c r="G85" s="11" t="n"/>
    </row>
    <row r="86">
      <c r="A86" s="11" t="n"/>
      <c r="D86" s="11" t="n"/>
      <c r="G86" s="11" t="n"/>
    </row>
    <row r="87">
      <c r="A87" s="11" t="n"/>
      <c r="D87" s="11" t="n"/>
      <c r="G87" s="11" t="n"/>
    </row>
    <row r="88">
      <c r="A88" s="11" t="n"/>
      <c r="D88" s="11" t="n"/>
      <c r="G88" s="11" t="n"/>
    </row>
    <row r="89">
      <c r="A89" s="11" t="n"/>
      <c r="D89" s="11" t="n"/>
      <c r="G89" s="11" t="n"/>
    </row>
    <row r="90">
      <c r="A90" s="11" t="n"/>
      <c r="D90" s="11" t="n"/>
      <c r="G90" s="11" t="n"/>
    </row>
    <row r="91">
      <c r="A91" s="11" t="n"/>
      <c r="D91" s="11" t="n"/>
      <c r="G91" s="11" t="n"/>
    </row>
    <row r="92">
      <c r="A92" s="11" t="n"/>
      <c r="D92" s="11" t="n"/>
      <c r="G92" s="11" t="n"/>
    </row>
    <row r="93">
      <c r="A93" s="11" t="n"/>
      <c r="D93" s="11" t="n"/>
      <c r="G93" s="11" t="n"/>
    </row>
    <row r="94">
      <c r="A94" s="11" t="n"/>
      <c r="D94" s="11" t="n"/>
      <c r="G94" s="11" t="n"/>
    </row>
    <row r="95">
      <c r="A95" s="11" t="n"/>
      <c r="D95" s="11" t="n"/>
      <c r="G95" s="11" t="n"/>
    </row>
    <row r="96">
      <c r="A96" s="11" t="n"/>
      <c r="D96" s="11" t="n"/>
      <c r="G96" s="11" t="n"/>
    </row>
    <row r="97">
      <c r="A97" s="11" t="n"/>
      <c r="D97" s="11" t="n"/>
      <c r="G97" s="11" t="n"/>
    </row>
    <row r="98">
      <c r="A98" s="11" t="n"/>
      <c r="D98" s="11" t="n"/>
      <c r="G98" s="11" t="n"/>
    </row>
    <row r="99">
      <c r="A99" s="11" t="n"/>
      <c r="D99" s="11" t="n"/>
      <c r="G99" s="11" t="n"/>
    </row>
    <row r="100">
      <c r="A100" s="11" t="n"/>
      <c r="D100" s="11" t="n"/>
      <c r="G100" s="11" t="n"/>
    </row>
    <row r="101">
      <c r="A101" s="11" t="n"/>
      <c r="D101" s="11" t="n"/>
      <c r="G101" s="11" t="n"/>
    </row>
    <row r="102">
      <c r="A102" s="11" t="n"/>
      <c r="D102" s="11" t="n"/>
      <c r="G102" s="11" t="n"/>
    </row>
    <row r="103">
      <c r="A103" s="11" t="n"/>
      <c r="D103" s="11" t="n"/>
      <c r="G103" s="11" t="n"/>
    </row>
    <row r="104">
      <c r="A104" s="11" t="n"/>
      <c r="D104" s="11" t="n"/>
      <c r="G104" s="11" t="n"/>
    </row>
    <row r="105">
      <c r="A105" s="11" t="n"/>
      <c r="D105" s="11" t="n"/>
      <c r="G105" s="11" t="n"/>
    </row>
    <row r="106">
      <c r="A106" s="11" t="n"/>
      <c r="D106" s="11" t="n"/>
      <c r="G106" s="11" t="n"/>
    </row>
    <row r="107">
      <c r="A107" s="11" t="n"/>
      <c r="D107" s="11" t="n"/>
      <c r="G107" s="11" t="n"/>
    </row>
    <row r="108">
      <c r="A108" s="11" t="n"/>
      <c r="D108" s="11" t="n"/>
      <c r="G108" s="11" t="n"/>
    </row>
    <row r="109">
      <c r="A109" s="11" t="n"/>
      <c r="D109" s="11" t="n"/>
      <c r="G109" s="11" t="n"/>
    </row>
    <row r="110">
      <c r="A110" s="11" t="n"/>
      <c r="D110" s="11" t="n"/>
      <c r="G110" s="11" t="n"/>
    </row>
    <row r="113">
      <c r="A113" s="10" t="inlineStr">
        <is>
          <t>List Maintenance Note</t>
        </is>
      </c>
    </row>
    <row r="114" ht="42" customHeight="1">
      <c r="A114" s="13" t="inlineStr">
        <is>
          <t>Users may add, revise, or remove unit labels, locations, and movement types for this project. The workbook does not create unit conversions.</t>
        </is>
      </c>
    </row>
  </sheetData>
  <mergeCells count="1">
    <mergeCell ref="A1:G1"/>
  </mergeCells>
  <pageMargins left="0.75" right="0.75" top="1" bottom="1" header="0.5" footer="0.5"/>
  <tableParts count="3">
    <tablePart xmlns:r="http://schemas.openxmlformats.org/officeDocument/2006/relationships" r:id="rId1"/>
    <tablePart xmlns:r="http://schemas.openxmlformats.org/officeDocument/2006/relationships" r:id="rId2"/>
    <tablePart xmlns:r="http://schemas.openxmlformats.org/officeDocument/2006/relationships" r:id="rId3"/>
  </tableParts>
</worksheet>
</file>

<file path=xl/worksheets/sheet3.xml><?xml version="1.0" encoding="utf-8"?>
<worksheet xmlns="http://schemas.openxmlformats.org/spreadsheetml/2006/main">
  <sheetPr>
    <outlinePr summaryBelow="1" summaryRight="1"/>
    <pageSetUpPr/>
  </sheetPr>
  <dimension ref="A1:P205"/>
  <sheetViews>
    <sheetView showGridLines="0" workbookViewId="0">
      <pane ySplit="5" topLeftCell="A6" activePane="bottomLeft" state="frozen"/>
      <selection pane="bottomLeft" activeCell="A1" sqref="A1"/>
    </sheetView>
  </sheetViews>
  <sheetFormatPr baseColWidth="8" defaultRowHeight="15"/>
  <cols>
    <col width="18" customWidth="1" min="1" max="1"/>
    <col width="16" customWidth="1" min="2" max="2"/>
    <col width="34" customWidth="1" min="3" max="3"/>
    <col width="11" customWidth="1" min="4" max="4"/>
    <col width="23" customWidth="1" min="5" max="5"/>
    <col width="16" customWidth="1" min="6" max="6"/>
    <col width="16" customWidth="1" min="7" max="7"/>
    <col width="15" customWidth="1" min="8" max="8"/>
    <col width="18" customWidth="1" min="9" max="9"/>
    <col width="16" customWidth="1" min="10" max="10"/>
    <col width="16" customWidth="1" min="11" max="11"/>
    <col width="17" customWidth="1" min="12" max="12"/>
    <col width="14" customWidth="1" min="13" max="13"/>
    <col width="21" customWidth="1" min="14" max="14"/>
    <col width="24" customWidth="1" min="15" max="15"/>
    <col width="32" customWidth="1" min="16" max="16"/>
  </cols>
  <sheetData>
    <row r="1" ht="28" customHeight="1">
      <c r="A1" s="1" t="inlineStr">
        <is>
          <t>Materials Register</t>
        </is>
      </c>
      <c r="B1" s="23" t="n"/>
      <c r="C1" s="23" t="n"/>
      <c r="D1" s="23" t="n"/>
      <c r="E1" s="23" t="n"/>
      <c r="F1" s="23" t="n"/>
      <c r="G1" s="23" t="n"/>
      <c r="H1" s="23" t="n"/>
      <c r="I1" s="23" t="n"/>
      <c r="J1" s="23" t="n"/>
      <c r="K1" s="23" t="n"/>
      <c r="L1" s="23" t="n"/>
      <c r="M1" s="23" t="n"/>
      <c r="N1" s="23" t="n"/>
      <c r="O1" s="23" t="n"/>
      <c r="P1" s="24" t="n"/>
    </row>
    <row r="2">
      <c r="A2" s="2" t="inlineStr">
        <is>
          <t>Project Name</t>
        </is>
      </c>
      <c r="B2" s="3">
        <f>IFERROR(IF(OR('Setup'!$B$3="",NOT(ISTEXT('Setup'!$B$3))),"",'Setup'!$B$3),"")</f>
        <v/>
      </c>
    </row>
    <row r="5" ht="36" customHeight="1">
      <c r="A5" s="2" t="inlineStr">
        <is>
          <t>Material Record ID</t>
        </is>
      </c>
      <c r="B5" s="2" t="inlineStr">
        <is>
          <t>Item</t>
        </is>
      </c>
      <c r="C5" s="2" t="inlineStr">
        <is>
          <t>Description</t>
        </is>
      </c>
      <c r="D5" s="2" t="inlineStr">
        <is>
          <t>Unit</t>
        </is>
      </c>
      <c r="E5" s="2" t="inlineStr">
        <is>
          <t>Location</t>
        </is>
      </c>
      <c r="F5" s="2" t="inlineStr">
        <is>
          <t>Planned Quantity</t>
        </is>
      </c>
      <c r="G5" s="2" t="inlineStr">
        <is>
          <t>Received Quantity</t>
        </is>
      </c>
      <c r="H5" s="2" t="inlineStr">
        <is>
          <t>Issued Quantity</t>
        </is>
      </c>
      <c r="I5" s="2" t="inlineStr">
        <is>
          <t>Adjustment Quantity</t>
        </is>
      </c>
      <c r="J5" s="2" t="inlineStr">
        <is>
          <t>On-Hand Quantity</t>
        </is>
      </c>
      <c r="K5" s="2" t="inlineStr">
        <is>
          <t>Planned Balance</t>
        </is>
      </c>
      <c r="L5" s="2" t="inlineStr">
        <is>
          <t>Quantity Variance</t>
        </is>
      </c>
      <c r="M5" s="2" t="inlineStr">
        <is>
          <t>Shortage Flag</t>
        </is>
      </c>
      <c r="N5" s="2" t="inlineStr">
        <is>
          <t>Reference Unit Cost (USD)</t>
        </is>
      </c>
      <c r="O5" s="2" t="inlineStr">
        <is>
          <t>Planned Reference Value (USD)</t>
        </is>
      </c>
      <c r="P5" s="2" t="inlineStr">
        <is>
          <t>Notes</t>
        </is>
      </c>
    </row>
    <row r="6" ht="28" customHeight="1">
      <c r="A6" s="5" t="inlineStr">
        <is>
          <t>MAT-001</t>
        </is>
      </c>
      <c r="B6" s="11" t="inlineStr">
        <is>
          <t>CONC-4000</t>
        </is>
      </c>
      <c r="C6" s="11" t="inlineStr">
        <is>
          <t>Ready-mix concrete, 4,000 psi</t>
        </is>
      </c>
      <c r="D6" s="5" t="inlineStr">
        <is>
          <t>cu yd</t>
        </is>
      </c>
      <c r="E6" s="11" t="inlineStr">
        <is>
          <t>Foundation Zone A</t>
        </is>
      </c>
      <c r="F6" s="14" t="n">
        <v>80</v>
      </c>
      <c r="G6" s="7">
        <f>IFERROR(IF(OR($A6="",NOT(ISTEXT($A6))),"",SUMIFS('Movements'!$H$6:$H$505,'Movements'!$C$6:$C$505,$A6,'Movements'!$G$6:$G$505,"Received")),"")</f>
        <v/>
      </c>
      <c r="H6" s="7">
        <f>IFERROR(IF(OR($A6="",NOT(ISTEXT($A6))),"",SUMIFS('Movements'!$H$6:$H$505,'Movements'!$C$6:$C$505,$A6,'Movements'!$G$6:$G$505,"Issued")),"")</f>
        <v/>
      </c>
      <c r="I6" s="7">
        <f>IFERROR(IF(OR($A6="",NOT(ISTEXT($A6))),"",SUMIFS('Movements'!$H$6:$H$505,'Movements'!$C$6:$C$505,$A6,'Movements'!$G$6:$G$505,"Adjustment")),"")</f>
        <v/>
      </c>
      <c r="J6" s="7">
        <f>IFERROR(IF(OR($A6="",NOT(ISTEXT($A6)),NOT(ISNUMBER($G6)),NOT(ISNUMBER($H6)),NOT(ISNUMBER($I6))),"",$G6-$H6+$I6),"")</f>
        <v/>
      </c>
      <c r="K6" s="7">
        <f>IFERROR(IF(OR($A6="",NOT(ISTEXT($A6)),NOT(ISNUMBER($F6)),NOT(ISNUMBER($H6))),"",$F6-$H6),"")</f>
        <v/>
      </c>
      <c r="L6" s="7">
        <f>IFERROR(IF(OR($A6="",NOT(ISTEXT($A6)),NOT(ISNUMBER($J6)),NOT(ISNUMBER($K6))),"",$J6-$K6),"")</f>
        <v/>
      </c>
      <c r="M6" s="6">
        <f>IFERROR(IF(OR($A6="",NOT(ISTEXT($A6)),NOT(ISNUMBER($L6))),"",IF($L6&lt;0,"SHORTAGE","OK")),"")</f>
        <v/>
      </c>
      <c r="N6" s="26" t="n"/>
      <c r="O6" s="27">
        <f>IFERROR(IF(OR($A6="",NOT(ISTEXT($A6)),NOT(ISNUMBER($F6)),NOT(ISNUMBER($N6))),"",$F6*$N6),"")</f>
        <v/>
      </c>
      <c r="P6" s="11" t="n"/>
    </row>
    <row r="7" ht="28" customHeight="1">
      <c r="A7" s="5" t="inlineStr">
        <is>
          <t>MAT-002</t>
        </is>
      </c>
      <c r="B7" s="11" t="inlineStr">
        <is>
          <t>REBAR-NO4</t>
        </is>
      </c>
      <c r="C7" s="11" t="inlineStr">
        <is>
          <t>No. 4 reinforcing bar, 20 ft length</t>
        </is>
      </c>
      <c r="D7" s="5" t="inlineStr">
        <is>
          <t>EA</t>
        </is>
      </c>
      <c r="E7" s="11" t="inlineStr">
        <is>
          <t>Foundation Zone A</t>
        </is>
      </c>
      <c r="F7" s="14" t="n">
        <v>180</v>
      </c>
      <c r="G7" s="7">
        <f>IFERROR(IF(OR($A7="",NOT(ISTEXT($A7))),"",SUMIFS('Movements'!$H$6:$H$505,'Movements'!$C$6:$C$505,$A7,'Movements'!$G$6:$G$505,"Received")),"")</f>
        <v/>
      </c>
      <c r="H7" s="7">
        <f>IFERROR(IF(OR($A7="",NOT(ISTEXT($A7))),"",SUMIFS('Movements'!$H$6:$H$505,'Movements'!$C$6:$C$505,$A7,'Movements'!$G$6:$G$505,"Issued")),"")</f>
        <v/>
      </c>
      <c r="I7" s="7">
        <f>IFERROR(IF(OR($A7="",NOT(ISTEXT($A7))),"",SUMIFS('Movements'!$H$6:$H$505,'Movements'!$C$6:$C$505,$A7,'Movements'!$G$6:$G$505,"Adjustment")),"")</f>
        <v/>
      </c>
      <c r="J7" s="7">
        <f>IFERROR(IF(OR($A7="",NOT(ISTEXT($A7)),NOT(ISNUMBER($G7)),NOT(ISNUMBER($H7)),NOT(ISNUMBER($I7))),"",$G7-$H7+$I7),"")</f>
        <v/>
      </c>
      <c r="K7" s="7">
        <f>IFERROR(IF(OR($A7="",NOT(ISTEXT($A7)),NOT(ISNUMBER($F7)),NOT(ISNUMBER($H7))),"",$F7-$H7),"")</f>
        <v/>
      </c>
      <c r="L7" s="7">
        <f>IFERROR(IF(OR($A7="",NOT(ISTEXT($A7)),NOT(ISNUMBER($J7)),NOT(ISNUMBER($K7))),"",$J7-$K7),"")</f>
        <v/>
      </c>
      <c r="M7" s="6">
        <f>IFERROR(IF(OR($A7="",NOT(ISTEXT($A7)),NOT(ISNUMBER($L7))),"",IF($L7&lt;0,"SHORTAGE","OK")),"")</f>
        <v/>
      </c>
      <c r="N7" s="26" t="n"/>
      <c r="O7" s="27">
        <f>IFERROR(IF(OR($A7="",NOT(ISTEXT($A7)),NOT(ISNUMBER($F7)),NOT(ISNUMBER($N7))),"",$F7*$N7),"")</f>
        <v/>
      </c>
      <c r="P7" s="11" t="n"/>
    </row>
    <row r="8" ht="28" customHeight="1">
      <c r="A8" s="5" t="inlineStr">
        <is>
          <t>MAT-003</t>
        </is>
      </c>
      <c r="B8" s="11" t="inlineStr">
        <is>
          <t>FORMPLY-34</t>
        </is>
      </c>
      <c r="C8" s="11" t="inlineStr">
        <is>
          <t>Form plywood, 3/4 in, 4 ft x 8 ft sheet</t>
        </is>
      </c>
      <c r="D8" s="5" t="inlineStr">
        <is>
          <t>EA</t>
        </is>
      </c>
      <c r="E8" s="11" t="inlineStr">
        <is>
          <t>North Laydown</t>
        </is>
      </c>
      <c r="F8" s="14" t="n">
        <v>120</v>
      </c>
      <c r="G8" s="7">
        <f>IFERROR(IF(OR($A8="",NOT(ISTEXT($A8))),"",SUMIFS('Movements'!$H$6:$H$505,'Movements'!$C$6:$C$505,$A8,'Movements'!$G$6:$G$505,"Received")),"")</f>
        <v/>
      </c>
      <c r="H8" s="7">
        <f>IFERROR(IF(OR($A8="",NOT(ISTEXT($A8))),"",SUMIFS('Movements'!$H$6:$H$505,'Movements'!$C$6:$C$505,$A8,'Movements'!$G$6:$G$505,"Issued")),"")</f>
        <v/>
      </c>
      <c r="I8" s="7">
        <f>IFERROR(IF(OR($A8="",NOT(ISTEXT($A8))),"",SUMIFS('Movements'!$H$6:$H$505,'Movements'!$C$6:$C$505,$A8,'Movements'!$G$6:$G$505,"Adjustment")),"")</f>
        <v/>
      </c>
      <c r="J8" s="7">
        <f>IFERROR(IF(OR($A8="",NOT(ISTEXT($A8)),NOT(ISNUMBER($G8)),NOT(ISNUMBER($H8)),NOT(ISNUMBER($I8))),"",$G8-$H8+$I8),"")</f>
        <v/>
      </c>
      <c r="K8" s="7">
        <f>IFERROR(IF(OR($A8="",NOT(ISTEXT($A8)),NOT(ISNUMBER($F8)),NOT(ISNUMBER($H8))),"",$F8-$H8),"")</f>
        <v/>
      </c>
      <c r="L8" s="7">
        <f>IFERROR(IF(OR($A8="",NOT(ISTEXT($A8)),NOT(ISNUMBER($J8)),NOT(ISNUMBER($K8))),"",$J8-$K8),"")</f>
        <v/>
      </c>
      <c r="M8" s="6">
        <f>IFERROR(IF(OR($A8="",NOT(ISTEXT($A8)),NOT(ISNUMBER($L8))),"",IF($L8&lt;0,"SHORTAGE","OK")),"")</f>
        <v/>
      </c>
      <c r="N8" s="26" t="n"/>
      <c r="O8" s="27">
        <f>IFERROR(IF(OR($A8="",NOT(ISTEXT($A8)),NOT(ISNUMBER($F8)),NOT(ISNUMBER($N8))),"",$F8*$N8),"")</f>
        <v/>
      </c>
      <c r="P8" s="11" t="n"/>
    </row>
    <row r="9" ht="28" customHeight="1">
      <c r="A9" s="5" t="inlineStr">
        <is>
          <t>MAT-004</t>
        </is>
      </c>
      <c r="B9" s="11" t="inlineStr">
        <is>
          <t>LBR-2X4-8</t>
        </is>
      </c>
      <c r="C9" s="11" t="inlineStr">
        <is>
          <t>Lumber, 2 in x 4 in x 8 ft</t>
        </is>
      </c>
      <c r="D9" s="5" t="inlineStr">
        <is>
          <t>EA</t>
        </is>
      </c>
      <c r="E9" s="11" t="inlineStr">
        <is>
          <t>North Laydown</t>
        </is>
      </c>
      <c r="F9" s="14" t="n">
        <v>240</v>
      </c>
      <c r="G9" s="7">
        <f>IFERROR(IF(OR($A9="",NOT(ISTEXT($A9))),"",SUMIFS('Movements'!$H$6:$H$505,'Movements'!$C$6:$C$505,$A9,'Movements'!$G$6:$G$505,"Received")),"")</f>
        <v/>
      </c>
      <c r="H9" s="7">
        <f>IFERROR(IF(OR($A9="",NOT(ISTEXT($A9))),"",SUMIFS('Movements'!$H$6:$H$505,'Movements'!$C$6:$C$505,$A9,'Movements'!$G$6:$G$505,"Issued")),"")</f>
        <v/>
      </c>
      <c r="I9" s="7">
        <f>IFERROR(IF(OR($A9="",NOT(ISTEXT($A9))),"",SUMIFS('Movements'!$H$6:$H$505,'Movements'!$C$6:$C$505,$A9,'Movements'!$G$6:$G$505,"Adjustment")),"")</f>
        <v/>
      </c>
      <c r="J9" s="7">
        <f>IFERROR(IF(OR($A9="",NOT(ISTEXT($A9)),NOT(ISNUMBER($G9)),NOT(ISNUMBER($H9)),NOT(ISNUMBER($I9))),"",$G9-$H9+$I9),"")</f>
        <v/>
      </c>
      <c r="K9" s="7">
        <f>IFERROR(IF(OR($A9="",NOT(ISTEXT($A9)),NOT(ISNUMBER($F9)),NOT(ISNUMBER($H9))),"",$F9-$H9),"")</f>
        <v/>
      </c>
      <c r="L9" s="7">
        <f>IFERROR(IF(OR($A9="",NOT(ISTEXT($A9)),NOT(ISNUMBER($J9)),NOT(ISNUMBER($K9))),"",$J9-$K9),"")</f>
        <v/>
      </c>
      <c r="M9" s="6">
        <f>IFERROR(IF(OR($A9="",NOT(ISTEXT($A9)),NOT(ISNUMBER($L9))),"",IF($L9&lt;0,"SHORTAGE","OK")),"")</f>
        <v/>
      </c>
      <c r="N9" s="26" t="n"/>
      <c r="O9" s="27">
        <f>IFERROR(IF(OR($A9="",NOT(ISTEXT($A9)),NOT(ISNUMBER($F9)),NOT(ISNUMBER($N9))),"",$F9*$N9),"")</f>
        <v/>
      </c>
      <c r="P9" s="11" t="n"/>
    </row>
    <row r="10" ht="28" customHeight="1">
      <c r="A10" s="5" t="inlineStr">
        <is>
          <t>MAT-005</t>
        </is>
      </c>
      <c r="B10" s="11" t="inlineStr">
        <is>
          <t>AB-34X12</t>
        </is>
      </c>
      <c r="C10" s="11" t="inlineStr">
        <is>
          <t>Anchor bolt, 3/4 in x 12 in</t>
        </is>
      </c>
      <c r="D10" s="5" t="inlineStr">
        <is>
          <t>EA</t>
        </is>
      </c>
      <c r="E10" s="11" t="inlineStr">
        <is>
          <t>Foundation Zone A</t>
        </is>
      </c>
      <c r="F10" s="14" t="n">
        <v>48</v>
      </c>
      <c r="G10" s="7">
        <f>IFERROR(IF(OR($A10="",NOT(ISTEXT($A10))),"",SUMIFS('Movements'!$H$6:$H$505,'Movements'!$C$6:$C$505,$A10,'Movements'!$G$6:$G$505,"Received")),"")</f>
        <v/>
      </c>
      <c r="H10" s="7">
        <f>IFERROR(IF(OR($A10="",NOT(ISTEXT($A10))),"",SUMIFS('Movements'!$H$6:$H$505,'Movements'!$C$6:$C$505,$A10,'Movements'!$G$6:$G$505,"Issued")),"")</f>
        <v/>
      </c>
      <c r="I10" s="7">
        <f>IFERROR(IF(OR($A10="",NOT(ISTEXT($A10))),"",SUMIFS('Movements'!$H$6:$H$505,'Movements'!$C$6:$C$505,$A10,'Movements'!$G$6:$G$505,"Adjustment")),"")</f>
        <v/>
      </c>
      <c r="J10" s="7">
        <f>IFERROR(IF(OR($A10="",NOT(ISTEXT($A10)),NOT(ISNUMBER($G10)),NOT(ISNUMBER($H10)),NOT(ISNUMBER($I10))),"",$G10-$H10+$I10),"")</f>
        <v/>
      </c>
      <c r="K10" s="7">
        <f>IFERROR(IF(OR($A10="",NOT(ISTEXT($A10)),NOT(ISNUMBER($F10)),NOT(ISNUMBER($H10))),"",$F10-$H10),"")</f>
        <v/>
      </c>
      <c r="L10" s="7">
        <f>IFERROR(IF(OR($A10="",NOT(ISTEXT($A10)),NOT(ISNUMBER($J10)),NOT(ISNUMBER($K10))),"",$J10-$K10),"")</f>
        <v/>
      </c>
      <c r="M10" s="6">
        <f>IFERROR(IF(OR($A10="",NOT(ISTEXT($A10)),NOT(ISNUMBER($L10))),"",IF($L10&lt;0,"SHORTAGE","OK")),"")</f>
        <v/>
      </c>
      <c r="N10" s="26" t="n"/>
      <c r="O10" s="27">
        <f>IFERROR(IF(OR($A10="",NOT(ISTEXT($A10)),NOT(ISNUMBER($F10)),NOT(ISNUMBER($N10))),"",$F10*$N10),"")</f>
        <v/>
      </c>
      <c r="P10" s="11" t="n"/>
    </row>
    <row r="11" ht="28" customHeight="1">
      <c r="A11" s="5" t="inlineStr">
        <is>
          <t>MAT-006</t>
        </is>
      </c>
      <c r="B11" s="11" t="inlineStr">
        <is>
          <t>PVC-4</t>
        </is>
      </c>
      <c r="C11" s="11" t="inlineStr">
        <is>
          <t>PVC pipe, 4 in diameter</t>
        </is>
      </c>
      <c r="D11" s="5" t="inlineStr">
        <is>
          <t>ft</t>
        </is>
      </c>
      <c r="E11" s="11" t="inlineStr">
        <is>
          <t>Utility Trench</t>
        </is>
      </c>
      <c r="F11" s="14" t="n">
        <v>400</v>
      </c>
      <c r="G11" s="7">
        <f>IFERROR(IF(OR($A11="",NOT(ISTEXT($A11))),"",SUMIFS('Movements'!$H$6:$H$505,'Movements'!$C$6:$C$505,$A11,'Movements'!$G$6:$G$505,"Received")),"")</f>
        <v/>
      </c>
      <c r="H11" s="7">
        <f>IFERROR(IF(OR($A11="",NOT(ISTEXT($A11))),"",SUMIFS('Movements'!$H$6:$H$505,'Movements'!$C$6:$C$505,$A11,'Movements'!$G$6:$G$505,"Issued")),"")</f>
        <v/>
      </c>
      <c r="I11" s="7">
        <f>IFERROR(IF(OR($A11="",NOT(ISTEXT($A11))),"",SUMIFS('Movements'!$H$6:$H$505,'Movements'!$C$6:$C$505,$A11,'Movements'!$G$6:$G$505,"Adjustment")),"")</f>
        <v/>
      </c>
      <c r="J11" s="7">
        <f>IFERROR(IF(OR($A11="",NOT(ISTEXT($A11)),NOT(ISNUMBER($G11)),NOT(ISNUMBER($H11)),NOT(ISNUMBER($I11))),"",$G11-$H11+$I11),"")</f>
        <v/>
      </c>
      <c r="K11" s="7">
        <f>IFERROR(IF(OR($A11="",NOT(ISTEXT($A11)),NOT(ISNUMBER($F11)),NOT(ISNUMBER($H11))),"",$F11-$H11),"")</f>
        <v/>
      </c>
      <c r="L11" s="7">
        <f>IFERROR(IF(OR($A11="",NOT(ISTEXT($A11)),NOT(ISNUMBER($J11)),NOT(ISNUMBER($K11))),"",$J11-$K11),"")</f>
        <v/>
      </c>
      <c r="M11" s="6">
        <f>IFERROR(IF(OR($A11="",NOT(ISTEXT($A11)),NOT(ISNUMBER($L11))),"",IF($L11&lt;0,"SHORTAGE","OK")),"")</f>
        <v/>
      </c>
      <c r="N11" s="26" t="n"/>
      <c r="O11" s="27">
        <f>IFERROR(IF(OR($A11="",NOT(ISTEXT($A11)),NOT(ISNUMBER($F11)),NOT(ISNUMBER($N11))),"",$F11*$N11),"")</f>
        <v/>
      </c>
      <c r="P11" s="11" t="n"/>
    </row>
    <row r="12" ht="28" customHeight="1">
      <c r="A12" s="5" t="inlineStr">
        <is>
          <t>MAT-007</t>
        </is>
      </c>
      <c r="B12" s="11" t="inlineStr">
        <is>
          <t>STONE-57</t>
        </is>
      </c>
      <c r="C12" s="11" t="inlineStr">
        <is>
          <t>#57 crushed stone</t>
        </is>
      </c>
      <c r="D12" s="5" t="inlineStr">
        <is>
          <t>cu yd</t>
        </is>
      </c>
      <c r="E12" s="11" t="inlineStr">
        <is>
          <t>Utility Trench</t>
        </is>
      </c>
      <c r="F12" s="14" t="n">
        <v>120</v>
      </c>
      <c r="G12" s="7">
        <f>IFERROR(IF(OR($A12="",NOT(ISTEXT($A12))),"",SUMIFS('Movements'!$H$6:$H$505,'Movements'!$C$6:$C$505,$A12,'Movements'!$G$6:$G$505,"Received")),"")</f>
        <v/>
      </c>
      <c r="H12" s="7">
        <f>IFERROR(IF(OR($A12="",NOT(ISTEXT($A12))),"",SUMIFS('Movements'!$H$6:$H$505,'Movements'!$C$6:$C$505,$A12,'Movements'!$G$6:$G$505,"Issued")),"")</f>
        <v/>
      </c>
      <c r="I12" s="7">
        <f>IFERROR(IF(OR($A12="",NOT(ISTEXT($A12))),"",SUMIFS('Movements'!$H$6:$H$505,'Movements'!$C$6:$C$505,$A12,'Movements'!$G$6:$G$505,"Adjustment")),"")</f>
        <v/>
      </c>
      <c r="J12" s="7">
        <f>IFERROR(IF(OR($A12="",NOT(ISTEXT($A12)),NOT(ISNUMBER($G12)),NOT(ISNUMBER($H12)),NOT(ISNUMBER($I12))),"",$G12-$H12+$I12),"")</f>
        <v/>
      </c>
      <c r="K12" s="7">
        <f>IFERROR(IF(OR($A12="",NOT(ISTEXT($A12)),NOT(ISNUMBER($F12)),NOT(ISNUMBER($H12))),"",$F12-$H12),"")</f>
        <v/>
      </c>
      <c r="L12" s="7">
        <f>IFERROR(IF(OR($A12="",NOT(ISTEXT($A12)),NOT(ISNUMBER($J12)),NOT(ISNUMBER($K12))),"",$J12-$K12),"")</f>
        <v/>
      </c>
      <c r="M12" s="6">
        <f>IFERROR(IF(OR($A12="",NOT(ISTEXT($A12)),NOT(ISNUMBER($L12))),"",IF($L12&lt;0,"SHORTAGE","OK")),"")</f>
        <v/>
      </c>
      <c r="N12" s="26" t="n"/>
      <c r="O12" s="27">
        <f>IFERROR(IF(OR($A12="",NOT(ISTEXT($A12)),NOT(ISNUMBER($F12)),NOT(ISNUMBER($N12))),"",$F12*$N12),"")</f>
        <v/>
      </c>
      <c r="P12" s="11" t="n"/>
    </row>
    <row r="13" ht="28" customHeight="1">
      <c r="A13" s="5" t="inlineStr">
        <is>
          <t>MAT-008</t>
        </is>
      </c>
      <c r="B13" s="11" t="inlineStr">
        <is>
          <t>MEMBRANE</t>
        </is>
      </c>
      <c r="C13" s="11" t="inlineStr">
        <is>
          <t>Roofing membrane</t>
        </is>
      </c>
      <c r="D13" s="5" t="inlineStr">
        <is>
          <t>sq ft</t>
        </is>
      </c>
      <c r="E13" s="11" t="inlineStr">
        <is>
          <t>Roof Level</t>
        </is>
      </c>
      <c r="F13" s="14" t="n">
        <v>5000</v>
      </c>
      <c r="G13" s="7">
        <f>IFERROR(IF(OR($A13="",NOT(ISTEXT($A13))),"",SUMIFS('Movements'!$H$6:$H$505,'Movements'!$C$6:$C$505,$A13,'Movements'!$G$6:$G$505,"Received")),"")</f>
        <v/>
      </c>
      <c r="H13" s="7">
        <f>IFERROR(IF(OR($A13="",NOT(ISTEXT($A13))),"",SUMIFS('Movements'!$H$6:$H$505,'Movements'!$C$6:$C$505,$A13,'Movements'!$G$6:$G$505,"Issued")),"")</f>
        <v/>
      </c>
      <c r="I13" s="7">
        <f>IFERROR(IF(OR($A13="",NOT(ISTEXT($A13))),"",SUMIFS('Movements'!$H$6:$H$505,'Movements'!$C$6:$C$505,$A13,'Movements'!$G$6:$G$505,"Adjustment")),"")</f>
        <v/>
      </c>
      <c r="J13" s="7">
        <f>IFERROR(IF(OR($A13="",NOT(ISTEXT($A13)),NOT(ISNUMBER($G13)),NOT(ISNUMBER($H13)),NOT(ISNUMBER($I13))),"",$G13-$H13+$I13),"")</f>
        <v/>
      </c>
      <c r="K13" s="7">
        <f>IFERROR(IF(OR($A13="",NOT(ISTEXT($A13)),NOT(ISNUMBER($F13)),NOT(ISNUMBER($H13))),"",$F13-$H13),"")</f>
        <v/>
      </c>
      <c r="L13" s="7">
        <f>IFERROR(IF(OR($A13="",NOT(ISTEXT($A13)),NOT(ISNUMBER($J13)),NOT(ISNUMBER($K13))),"",$J13-$K13),"")</f>
        <v/>
      </c>
      <c r="M13" s="6">
        <f>IFERROR(IF(OR($A13="",NOT(ISTEXT($A13)),NOT(ISNUMBER($L13))),"",IF($L13&lt;0,"SHORTAGE","OK")),"")</f>
        <v/>
      </c>
      <c r="N13" s="26" t="n"/>
      <c r="O13" s="27">
        <f>IFERROR(IF(OR($A13="",NOT(ISTEXT($A13)),NOT(ISNUMBER($F13)),NOT(ISNUMBER($N13))),"",$F13*$N13),"")</f>
        <v/>
      </c>
      <c r="P13" s="11" t="n"/>
    </row>
    <row r="14" ht="28" customHeight="1">
      <c r="A14" s="5" t="inlineStr">
        <is>
          <t>MAT-009</t>
        </is>
      </c>
      <c r="B14" s="11" t="inlineStr">
        <is>
          <t>SEALANT</t>
        </is>
      </c>
      <c r="C14" s="11" t="inlineStr">
        <is>
          <t>Construction joint sealant</t>
        </is>
      </c>
      <c r="D14" s="5" t="inlineStr">
        <is>
          <t>gal</t>
        </is>
      </c>
      <c r="E14" s="11" t="inlineStr">
        <is>
          <t>East Storage</t>
        </is>
      </c>
      <c r="F14" s="14" t="n">
        <v>30</v>
      </c>
      <c r="G14" s="7">
        <f>IFERROR(IF(OR($A14="",NOT(ISTEXT($A14))),"",SUMIFS('Movements'!$H$6:$H$505,'Movements'!$C$6:$C$505,$A14,'Movements'!$G$6:$G$505,"Received")),"")</f>
        <v/>
      </c>
      <c r="H14" s="7">
        <f>IFERROR(IF(OR($A14="",NOT(ISTEXT($A14))),"",SUMIFS('Movements'!$H$6:$H$505,'Movements'!$C$6:$C$505,$A14,'Movements'!$G$6:$G$505,"Issued")),"")</f>
        <v/>
      </c>
      <c r="I14" s="7">
        <f>IFERROR(IF(OR($A14="",NOT(ISTEXT($A14))),"",SUMIFS('Movements'!$H$6:$H$505,'Movements'!$C$6:$C$505,$A14,'Movements'!$G$6:$G$505,"Adjustment")),"")</f>
        <v/>
      </c>
      <c r="J14" s="7">
        <f>IFERROR(IF(OR($A14="",NOT(ISTEXT($A14)),NOT(ISNUMBER($G14)),NOT(ISNUMBER($H14)),NOT(ISNUMBER($I14))),"",$G14-$H14+$I14),"")</f>
        <v/>
      </c>
      <c r="K14" s="7">
        <f>IFERROR(IF(OR($A14="",NOT(ISTEXT($A14)),NOT(ISNUMBER($F14)),NOT(ISNUMBER($H14))),"",$F14-$H14),"")</f>
        <v/>
      </c>
      <c r="L14" s="7">
        <f>IFERROR(IF(OR($A14="",NOT(ISTEXT($A14)),NOT(ISNUMBER($J14)),NOT(ISNUMBER($K14))),"",$J14-$K14),"")</f>
        <v/>
      </c>
      <c r="M14" s="6">
        <f>IFERROR(IF(OR($A14="",NOT(ISTEXT($A14)),NOT(ISNUMBER($L14))),"",IF($L14&lt;0,"SHORTAGE","OK")),"")</f>
        <v/>
      </c>
      <c r="N14" s="26" t="n"/>
      <c r="O14" s="27">
        <f>IFERROR(IF(OR($A14="",NOT(ISTEXT($A14)),NOT(ISNUMBER($F14)),NOT(ISNUMBER($N14))),"",$F14*$N14),"")</f>
        <v/>
      </c>
      <c r="P14" s="11" t="n"/>
    </row>
    <row r="15" ht="28" customHeight="1">
      <c r="A15" s="5" t="inlineStr">
        <is>
          <t>MAT-010</t>
        </is>
      </c>
      <c r="B15" s="11" t="inlineStr">
        <is>
          <t>GYP-58</t>
        </is>
      </c>
      <c r="C15" s="11" t="inlineStr">
        <is>
          <t>Gypsum board, 5/8 in, 4 ft x 8 ft sheet</t>
        </is>
      </c>
      <c r="D15" s="5" t="inlineStr">
        <is>
          <t>EA</t>
        </is>
      </c>
      <c r="E15" s="11" t="inlineStr">
        <is>
          <t>Level 2</t>
        </is>
      </c>
      <c r="F15" s="14" t="n">
        <v>300</v>
      </c>
      <c r="G15" s="7">
        <f>IFERROR(IF(OR($A15="",NOT(ISTEXT($A15))),"",SUMIFS('Movements'!$H$6:$H$505,'Movements'!$C$6:$C$505,$A15,'Movements'!$G$6:$G$505,"Received")),"")</f>
        <v/>
      </c>
      <c r="H15" s="7">
        <f>IFERROR(IF(OR($A15="",NOT(ISTEXT($A15))),"",SUMIFS('Movements'!$H$6:$H$505,'Movements'!$C$6:$C$505,$A15,'Movements'!$G$6:$G$505,"Issued")),"")</f>
        <v/>
      </c>
      <c r="I15" s="7">
        <f>IFERROR(IF(OR($A15="",NOT(ISTEXT($A15))),"",SUMIFS('Movements'!$H$6:$H$505,'Movements'!$C$6:$C$505,$A15,'Movements'!$G$6:$G$505,"Adjustment")),"")</f>
        <v/>
      </c>
      <c r="J15" s="7">
        <f>IFERROR(IF(OR($A15="",NOT(ISTEXT($A15)),NOT(ISNUMBER($G15)),NOT(ISNUMBER($H15)),NOT(ISNUMBER($I15))),"",$G15-$H15+$I15),"")</f>
        <v/>
      </c>
      <c r="K15" s="7">
        <f>IFERROR(IF(OR($A15="",NOT(ISTEXT($A15)),NOT(ISNUMBER($F15)),NOT(ISNUMBER($H15))),"",$F15-$H15),"")</f>
        <v/>
      </c>
      <c r="L15" s="7">
        <f>IFERROR(IF(OR($A15="",NOT(ISTEXT($A15)),NOT(ISNUMBER($J15)),NOT(ISNUMBER($K15))),"",$J15-$K15),"")</f>
        <v/>
      </c>
      <c r="M15" s="6">
        <f>IFERROR(IF(OR($A15="",NOT(ISTEXT($A15)),NOT(ISNUMBER($L15))),"",IF($L15&lt;0,"SHORTAGE","OK")),"")</f>
        <v/>
      </c>
      <c r="N15" s="26" t="n"/>
      <c r="O15" s="27">
        <f>IFERROR(IF(OR($A15="",NOT(ISTEXT($A15)),NOT(ISNUMBER($F15)),NOT(ISNUMBER($N15))),"",$F15*$N15),"")</f>
        <v/>
      </c>
      <c r="P15" s="11" t="n"/>
    </row>
    <row r="16" ht="28" customHeight="1">
      <c r="A16" s="5" t="n"/>
      <c r="B16" s="11" t="n"/>
      <c r="C16" s="11" t="n"/>
      <c r="D16" s="5" t="n"/>
      <c r="E16" s="11" t="n"/>
      <c r="F16" s="14" t="n"/>
      <c r="G16" s="7">
        <f>IFERROR(IF(OR($A16="",NOT(ISTEXT($A16))),"",SUMIFS('Movements'!$H$6:$H$505,'Movements'!$C$6:$C$505,$A16,'Movements'!$G$6:$G$505,"Received")),"")</f>
        <v/>
      </c>
      <c r="H16" s="7">
        <f>IFERROR(IF(OR($A16="",NOT(ISTEXT($A16))),"",SUMIFS('Movements'!$H$6:$H$505,'Movements'!$C$6:$C$505,$A16,'Movements'!$G$6:$G$505,"Issued")),"")</f>
        <v/>
      </c>
      <c r="I16" s="7">
        <f>IFERROR(IF(OR($A16="",NOT(ISTEXT($A16))),"",SUMIFS('Movements'!$H$6:$H$505,'Movements'!$C$6:$C$505,$A16,'Movements'!$G$6:$G$505,"Adjustment")),"")</f>
        <v/>
      </c>
      <c r="J16" s="7">
        <f>IFERROR(IF(OR($A16="",NOT(ISTEXT($A16)),NOT(ISNUMBER($G16)),NOT(ISNUMBER($H16)),NOT(ISNUMBER($I16))),"",$G16-$H16+$I16),"")</f>
        <v/>
      </c>
      <c r="K16" s="7">
        <f>IFERROR(IF(OR($A16="",NOT(ISTEXT($A16)),NOT(ISNUMBER($F16)),NOT(ISNUMBER($H16))),"",$F16-$H16),"")</f>
        <v/>
      </c>
      <c r="L16" s="7">
        <f>IFERROR(IF(OR($A16="",NOT(ISTEXT($A16)),NOT(ISNUMBER($J16)),NOT(ISNUMBER($K16))),"",$J16-$K16),"")</f>
        <v/>
      </c>
      <c r="M16" s="6">
        <f>IFERROR(IF(OR($A16="",NOT(ISTEXT($A16)),NOT(ISNUMBER($L16))),"",IF($L16&lt;0,"SHORTAGE","OK")),"")</f>
        <v/>
      </c>
      <c r="N16" s="26" t="n"/>
      <c r="O16" s="27">
        <f>IFERROR(IF(OR($A16="",NOT(ISTEXT($A16)),NOT(ISNUMBER($F16)),NOT(ISNUMBER($N16))),"",$F16*$N16),"")</f>
        <v/>
      </c>
      <c r="P16" s="11" t="n"/>
    </row>
    <row r="17" ht="28" customHeight="1">
      <c r="A17" s="5" t="n"/>
      <c r="B17" s="11" t="n"/>
      <c r="C17" s="11" t="n"/>
      <c r="D17" s="5" t="n"/>
      <c r="E17" s="11" t="n"/>
      <c r="F17" s="14" t="n"/>
      <c r="G17" s="7">
        <f>IFERROR(IF(OR($A17="",NOT(ISTEXT($A17))),"",SUMIFS('Movements'!$H$6:$H$505,'Movements'!$C$6:$C$505,$A17,'Movements'!$G$6:$G$505,"Received")),"")</f>
        <v/>
      </c>
      <c r="H17" s="7">
        <f>IFERROR(IF(OR($A17="",NOT(ISTEXT($A17))),"",SUMIFS('Movements'!$H$6:$H$505,'Movements'!$C$6:$C$505,$A17,'Movements'!$G$6:$G$505,"Issued")),"")</f>
        <v/>
      </c>
      <c r="I17" s="7">
        <f>IFERROR(IF(OR($A17="",NOT(ISTEXT($A17))),"",SUMIFS('Movements'!$H$6:$H$505,'Movements'!$C$6:$C$505,$A17,'Movements'!$G$6:$G$505,"Adjustment")),"")</f>
        <v/>
      </c>
      <c r="J17" s="7">
        <f>IFERROR(IF(OR($A17="",NOT(ISTEXT($A17)),NOT(ISNUMBER($G17)),NOT(ISNUMBER($H17)),NOT(ISNUMBER($I17))),"",$G17-$H17+$I17),"")</f>
        <v/>
      </c>
      <c r="K17" s="7">
        <f>IFERROR(IF(OR($A17="",NOT(ISTEXT($A17)),NOT(ISNUMBER($F17)),NOT(ISNUMBER($H17))),"",$F17-$H17),"")</f>
        <v/>
      </c>
      <c r="L17" s="7">
        <f>IFERROR(IF(OR($A17="",NOT(ISTEXT($A17)),NOT(ISNUMBER($J17)),NOT(ISNUMBER($K17))),"",$J17-$K17),"")</f>
        <v/>
      </c>
      <c r="M17" s="6">
        <f>IFERROR(IF(OR($A17="",NOT(ISTEXT($A17)),NOT(ISNUMBER($L17))),"",IF($L17&lt;0,"SHORTAGE","OK")),"")</f>
        <v/>
      </c>
      <c r="N17" s="26" t="n"/>
      <c r="O17" s="27">
        <f>IFERROR(IF(OR($A17="",NOT(ISTEXT($A17)),NOT(ISNUMBER($F17)),NOT(ISNUMBER($N17))),"",$F17*$N17),"")</f>
        <v/>
      </c>
      <c r="P17" s="11" t="n"/>
    </row>
    <row r="18" ht="28" customHeight="1">
      <c r="A18" s="5" t="n"/>
      <c r="B18" s="11" t="n"/>
      <c r="C18" s="11" t="n"/>
      <c r="D18" s="5" t="n"/>
      <c r="E18" s="11" t="n"/>
      <c r="F18" s="14" t="n"/>
      <c r="G18" s="7">
        <f>IFERROR(IF(OR($A18="",NOT(ISTEXT($A18))),"",SUMIFS('Movements'!$H$6:$H$505,'Movements'!$C$6:$C$505,$A18,'Movements'!$G$6:$G$505,"Received")),"")</f>
        <v/>
      </c>
      <c r="H18" s="7">
        <f>IFERROR(IF(OR($A18="",NOT(ISTEXT($A18))),"",SUMIFS('Movements'!$H$6:$H$505,'Movements'!$C$6:$C$505,$A18,'Movements'!$G$6:$G$505,"Issued")),"")</f>
        <v/>
      </c>
      <c r="I18" s="7">
        <f>IFERROR(IF(OR($A18="",NOT(ISTEXT($A18))),"",SUMIFS('Movements'!$H$6:$H$505,'Movements'!$C$6:$C$505,$A18,'Movements'!$G$6:$G$505,"Adjustment")),"")</f>
        <v/>
      </c>
      <c r="J18" s="7">
        <f>IFERROR(IF(OR($A18="",NOT(ISTEXT($A18)),NOT(ISNUMBER($G18)),NOT(ISNUMBER($H18)),NOT(ISNUMBER($I18))),"",$G18-$H18+$I18),"")</f>
        <v/>
      </c>
      <c r="K18" s="7">
        <f>IFERROR(IF(OR($A18="",NOT(ISTEXT($A18)),NOT(ISNUMBER($F18)),NOT(ISNUMBER($H18))),"",$F18-$H18),"")</f>
        <v/>
      </c>
      <c r="L18" s="7">
        <f>IFERROR(IF(OR($A18="",NOT(ISTEXT($A18)),NOT(ISNUMBER($J18)),NOT(ISNUMBER($K18))),"",$J18-$K18),"")</f>
        <v/>
      </c>
      <c r="M18" s="6">
        <f>IFERROR(IF(OR($A18="",NOT(ISTEXT($A18)),NOT(ISNUMBER($L18))),"",IF($L18&lt;0,"SHORTAGE","OK")),"")</f>
        <v/>
      </c>
      <c r="N18" s="26" t="n"/>
      <c r="O18" s="27">
        <f>IFERROR(IF(OR($A18="",NOT(ISTEXT($A18)),NOT(ISNUMBER($F18)),NOT(ISNUMBER($N18))),"",$F18*$N18),"")</f>
        <v/>
      </c>
      <c r="P18" s="11" t="n"/>
    </row>
    <row r="19" ht="28" customHeight="1">
      <c r="A19" s="5" t="n"/>
      <c r="B19" s="11" t="n"/>
      <c r="C19" s="11" t="n"/>
      <c r="D19" s="5" t="n"/>
      <c r="E19" s="11" t="n"/>
      <c r="F19" s="14" t="n"/>
      <c r="G19" s="7">
        <f>IFERROR(IF(OR($A19="",NOT(ISTEXT($A19))),"",SUMIFS('Movements'!$H$6:$H$505,'Movements'!$C$6:$C$505,$A19,'Movements'!$G$6:$G$505,"Received")),"")</f>
        <v/>
      </c>
      <c r="H19" s="7">
        <f>IFERROR(IF(OR($A19="",NOT(ISTEXT($A19))),"",SUMIFS('Movements'!$H$6:$H$505,'Movements'!$C$6:$C$505,$A19,'Movements'!$G$6:$G$505,"Issued")),"")</f>
        <v/>
      </c>
      <c r="I19" s="7">
        <f>IFERROR(IF(OR($A19="",NOT(ISTEXT($A19))),"",SUMIFS('Movements'!$H$6:$H$505,'Movements'!$C$6:$C$505,$A19,'Movements'!$G$6:$G$505,"Adjustment")),"")</f>
        <v/>
      </c>
      <c r="J19" s="7">
        <f>IFERROR(IF(OR($A19="",NOT(ISTEXT($A19)),NOT(ISNUMBER($G19)),NOT(ISNUMBER($H19)),NOT(ISNUMBER($I19))),"",$G19-$H19+$I19),"")</f>
        <v/>
      </c>
      <c r="K19" s="7">
        <f>IFERROR(IF(OR($A19="",NOT(ISTEXT($A19)),NOT(ISNUMBER($F19)),NOT(ISNUMBER($H19))),"",$F19-$H19),"")</f>
        <v/>
      </c>
      <c r="L19" s="7">
        <f>IFERROR(IF(OR($A19="",NOT(ISTEXT($A19)),NOT(ISNUMBER($J19)),NOT(ISNUMBER($K19))),"",$J19-$K19),"")</f>
        <v/>
      </c>
      <c r="M19" s="6">
        <f>IFERROR(IF(OR($A19="",NOT(ISTEXT($A19)),NOT(ISNUMBER($L19))),"",IF($L19&lt;0,"SHORTAGE","OK")),"")</f>
        <v/>
      </c>
      <c r="N19" s="26" t="n"/>
      <c r="O19" s="27">
        <f>IFERROR(IF(OR($A19="",NOT(ISTEXT($A19)),NOT(ISNUMBER($F19)),NOT(ISNUMBER($N19))),"",$F19*$N19),"")</f>
        <v/>
      </c>
      <c r="P19" s="11" t="n"/>
    </row>
    <row r="20" ht="28" customHeight="1">
      <c r="A20" s="5" t="n"/>
      <c r="B20" s="11" t="n"/>
      <c r="C20" s="11" t="n"/>
      <c r="D20" s="5" t="n"/>
      <c r="E20" s="11" t="n"/>
      <c r="F20" s="14" t="n"/>
      <c r="G20" s="7">
        <f>IFERROR(IF(OR($A20="",NOT(ISTEXT($A20))),"",SUMIFS('Movements'!$H$6:$H$505,'Movements'!$C$6:$C$505,$A20,'Movements'!$G$6:$G$505,"Received")),"")</f>
        <v/>
      </c>
      <c r="H20" s="7">
        <f>IFERROR(IF(OR($A20="",NOT(ISTEXT($A20))),"",SUMIFS('Movements'!$H$6:$H$505,'Movements'!$C$6:$C$505,$A20,'Movements'!$G$6:$G$505,"Issued")),"")</f>
        <v/>
      </c>
      <c r="I20" s="7">
        <f>IFERROR(IF(OR($A20="",NOT(ISTEXT($A20))),"",SUMIFS('Movements'!$H$6:$H$505,'Movements'!$C$6:$C$505,$A20,'Movements'!$G$6:$G$505,"Adjustment")),"")</f>
        <v/>
      </c>
      <c r="J20" s="7">
        <f>IFERROR(IF(OR($A20="",NOT(ISTEXT($A20)),NOT(ISNUMBER($G20)),NOT(ISNUMBER($H20)),NOT(ISNUMBER($I20))),"",$G20-$H20+$I20),"")</f>
        <v/>
      </c>
      <c r="K20" s="7">
        <f>IFERROR(IF(OR($A20="",NOT(ISTEXT($A20)),NOT(ISNUMBER($F20)),NOT(ISNUMBER($H20))),"",$F20-$H20),"")</f>
        <v/>
      </c>
      <c r="L20" s="7">
        <f>IFERROR(IF(OR($A20="",NOT(ISTEXT($A20)),NOT(ISNUMBER($J20)),NOT(ISNUMBER($K20))),"",$J20-$K20),"")</f>
        <v/>
      </c>
      <c r="M20" s="6">
        <f>IFERROR(IF(OR($A20="",NOT(ISTEXT($A20)),NOT(ISNUMBER($L20))),"",IF($L20&lt;0,"SHORTAGE","OK")),"")</f>
        <v/>
      </c>
      <c r="N20" s="26" t="n"/>
      <c r="O20" s="27">
        <f>IFERROR(IF(OR($A20="",NOT(ISTEXT($A20)),NOT(ISNUMBER($F20)),NOT(ISNUMBER($N20))),"",$F20*$N20),"")</f>
        <v/>
      </c>
      <c r="P20" s="11" t="n"/>
    </row>
    <row r="21" ht="28" customHeight="1">
      <c r="A21" s="5" t="n"/>
      <c r="B21" s="11" t="n"/>
      <c r="C21" s="11" t="n"/>
      <c r="D21" s="5" t="n"/>
      <c r="E21" s="11" t="n"/>
      <c r="F21" s="14" t="n"/>
      <c r="G21" s="7">
        <f>IFERROR(IF(OR($A21="",NOT(ISTEXT($A21))),"",SUMIFS('Movements'!$H$6:$H$505,'Movements'!$C$6:$C$505,$A21,'Movements'!$G$6:$G$505,"Received")),"")</f>
        <v/>
      </c>
      <c r="H21" s="7">
        <f>IFERROR(IF(OR($A21="",NOT(ISTEXT($A21))),"",SUMIFS('Movements'!$H$6:$H$505,'Movements'!$C$6:$C$505,$A21,'Movements'!$G$6:$G$505,"Issued")),"")</f>
        <v/>
      </c>
      <c r="I21" s="7">
        <f>IFERROR(IF(OR($A21="",NOT(ISTEXT($A21))),"",SUMIFS('Movements'!$H$6:$H$505,'Movements'!$C$6:$C$505,$A21,'Movements'!$G$6:$G$505,"Adjustment")),"")</f>
        <v/>
      </c>
      <c r="J21" s="7">
        <f>IFERROR(IF(OR($A21="",NOT(ISTEXT($A21)),NOT(ISNUMBER($G21)),NOT(ISNUMBER($H21)),NOT(ISNUMBER($I21))),"",$G21-$H21+$I21),"")</f>
        <v/>
      </c>
      <c r="K21" s="7">
        <f>IFERROR(IF(OR($A21="",NOT(ISTEXT($A21)),NOT(ISNUMBER($F21)),NOT(ISNUMBER($H21))),"",$F21-$H21),"")</f>
        <v/>
      </c>
      <c r="L21" s="7">
        <f>IFERROR(IF(OR($A21="",NOT(ISTEXT($A21)),NOT(ISNUMBER($J21)),NOT(ISNUMBER($K21))),"",$J21-$K21),"")</f>
        <v/>
      </c>
      <c r="M21" s="6">
        <f>IFERROR(IF(OR($A21="",NOT(ISTEXT($A21)),NOT(ISNUMBER($L21))),"",IF($L21&lt;0,"SHORTAGE","OK")),"")</f>
        <v/>
      </c>
      <c r="N21" s="26" t="n"/>
      <c r="O21" s="27">
        <f>IFERROR(IF(OR($A21="",NOT(ISTEXT($A21)),NOT(ISNUMBER($F21)),NOT(ISNUMBER($N21))),"",$F21*$N21),"")</f>
        <v/>
      </c>
      <c r="P21" s="11" t="n"/>
    </row>
    <row r="22" ht="28" customHeight="1">
      <c r="A22" s="5" t="n"/>
      <c r="B22" s="11" t="n"/>
      <c r="C22" s="11" t="n"/>
      <c r="D22" s="5" t="n"/>
      <c r="E22" s="11" t="n"/>
      <c r="F22" s="14" t="n"/>
      <c r="G22" s="7">
        <f>IFERROR(IF(OR($A22="",NOT(ISTEXT($A22))),"",SUMIFS('Movements'!$H$6:$H$505,'Movements'!$C$6:$C$505,$A22,'Movements'!$G$6:$G$505,"Received")),"")</f>
        <v/>
      </c>
      <c r="H22" s="7">
        <f>IFERROR(IF(OR($A22="",NOT(ISTEXT($A22))),"",SUMIFS('Movements'!$H$6:$H$505,'Movements'!$C$6:$C$505,$A22,'Movements'!$G$6:$G$505,"Issued")),"")</f>
        <v/>
      </c>
      <c r="I22" s="7">
        <f>IFERROR(IF(OR($A22="",NOT(ISTEXT($A22))),"",SUMIFS('Movements'!$H$6:$H$505,'Movements'!$C$6:$C$505,$A22,'Movements'!$G$6:$G$505,"Adjustment")),"")</f>
        <v/>
      </c>
      <c r="J22" s="7">
        <f>IFERROR(IF(OR($A22="",NOT(ISTEXT($A22)),NOT(ISNUMBER($G22)),NOT(ISNUMBER($H22)),NOT(ISNUMBER($I22))),"",$G22-$H22+$I22),"")</f>
        <v/>
      </c>
      <c r="K22" s="7">
        <f>IFERROR(IF(OR($A22="",NOT(ISTEXT($A22)),NOT(ISNUMBER($F22)),NOT(ISNUMBER($H22))),"",$F22-$H22),"")</f>
        <v/>
      </c>
      <c r="L22" s="7">
        <f>IFERROR(IF(OR($A22="",NOT(ISTEXT($A22)),NOT(ISNUMBER($J22)),NOT(ISNUMBER($K22))),"",$J22-$K22),"")</f>
        <v/>
      </c>
      <c r="M22" s="6">
        <f>IFERROR(IF(OR($A22="",NOT(ISTEXT($A22)),NOT(ISNUMBER($L22))),"",IF($L22&lt;0,"SHORTAGE","OK")),"")</f>
        <v/>
      </c>
      <c r="N22" s="26" t="n"/>
      <c r="O22" s="27">
        <f>IFERROR(IF(OR($A22="",NOT(ISTEXT($A22)),NOT(ISNUMBER($F22)),NOT(ISNUMBER($N22))),"",$F22*$N22),"")</f>
        <v/>
      </c>
      <c r="P22" s="11" t="n"/>
    </row>
    <row r="23" ht="28" customHeight="1">
      <c r="A23" s="5" t="n"/>
      <c r="B23" s="11" t="n"/>
      <c r="C23" s="11" t="n"/>
      <c r="D23" s="5" t="n"/>
      <c r="E23" s="11" t="n"/>
      <c r="F23" s="14" t="n"/>
      <c r="G23" s="7">
        <f>IFERROR(IF(OR($A23="",NOT(ISTEXT($A23))),"",SUMIFS('Movements'!$H$6:$H$505,'Movements'!$C$6:$C$505,$A23,'Movements'!$G$6:$G$505,"Received")),"")</f>
        <v/>
      </c>
      <c r="H23" s="7">
        <f>IFERROR(IF(OR($A23="",NOT(ISTEXT($A23))),"",SUMIFS('Movements'!$H$6:$H$505,'Movements'!$C$6:$C$505,$A23,'Movements'!$G$6:$G$505,"Issued")),"")</f>
        <v/>
      </c>
      <c r="I23" s="7">
        <f>IFERROR(IF(OR($A23="",NOT(ISTEXT($A23))),"",SUMIFS('Movements'!$H$6:$H$505,'Movements'!$C$6:$C$505,$A23,'Movements'!$G$6:$G$505,"Adjustment")),"")</f>
        <v/>
      </c>
      <c r="J23" s="7">
        <f>IFERROR(IF(OR($A23="",NOT(ISTEXT($A23)),NOT(ISNUMBER($G23)),NOT(ISNUMBER($H23)),NOT(ISNUMBER($I23))),"",$G23-$H23+$I23),"")</f>
        <v/>
      </c>
      <c r="K23" s="7">
        <f>IFERROR(IF(OR($A23="",NOT(ISTEXT($A23)),NOT(ISNUMBER($F23)),NOT(ISNUMBER($H23))),"",$F23-$H23),"")</f>
        <v/>
      </c>
      <c r="L23" s="7">
        <f>IFERROR(IF(OR($A23="",NOT(ISTEXT($A23)),NOT(ISNUMBER($J23)),NOT(ISNUMBER($K23))),"",$J23-$K23),"")</f>
        <v/>
      </c>
      <c r="M23" s="6">
        <f>IFERROR(IF(OR($A23="",NOT(ISTEXT($A23)),NOT(ISNUMBER($L23))),"",IF($L23&lt;0,"SHORTAGE","OK")),"")</f>
        <v/>
      </c>
      <c r="N23" s="26" t="n"/>
      <c r="O23" s="27">
        <f>IFERROR(IF(OR($A23="",NOT(ISTEXT($A23)),NOT(ISNUMBER($F23)),NOT(ISNUMBER($N23))),"",$F23*$N23),"")</f>
        <v/>
      </c>
      <c r="P23" s="11" t="n"/>
    </row>
    <row r="24" ht="28" customHeight="1">
      <c r="A24" s="5" t="n"/>
      <c r="B24" s="11" t="n"/>
      <c r="C24" s="11" t="n"/>
      <c r="D24" s="5" t="n"/>
      <c r="E24" s="11" t="n"/>
      <c r="F24" s="14" t="n"/>
      <c r="G24" s="7">
        <f>IFERROR(IF(OR($A24="",NOT(ISTEXT($A24))),"",SUMIFS('Movements'!$H$6:$H$505,'Movements'!$C$6:$C$505,$A24,'Movements'!$G$6:$G$505,"Received")),"")</f>
        <v/>
      </c>
      <c r="H24" s="7">
        <f>IFERROR(IF(OR($A24="",NOT(ISTEXT($A24))),"",SUMIFS('Movements'!$H$6:$H$505,'Movements'!$C$6:$C$505,$A24,'Movements'!$G$6:$G$505,"Issued")),"")</f>
        <v/>
      </c>
      <c r="I24" s="7">
        <f>IFERROR(IF(OR($A24="",NOT(ISTEXT($A24))),"",SUMIFS('Movements'!$H$6:$H$505,'Movements'!$C$6:$C$505,$A24,'Movements'!$G$6:$G$505,"Adjustment")),"")</f>
        <v/>
      </c>
      <c r="J24" s="7">
        <f>IFERROR(IF(OR($A24="",NOT(ISTEXT($A24)),NOT(ISNUMBER($G24)),NOT(ISNUMBER($H24)),NOT(ISNUMBER($I24))),"",$G24-$H24+$I24),"")</f>
        <v/>
      </c>
      <c r="K24" s="7">
        <f>IFERROR(IF(OR($A24="",NOT(ISTEXT($A24)),NOT(ISNUMBER($F24)),NOT(ISNUMBER($H24))),"",$F24-$H24),"")</f>
        <v/>
      </c>
      <c r="L24" s="7">
        <f>IFERROR(IF(OR($A24="",NOT(ISTEXT($A24)),NOT(ISNUMBER($J24)),NOT(ISNUMBER($K24))),"",$J24-$K24),"")</f>
        <v/>
      </c>
      <c r="M24" s="6">
        <f>IFERROR(IF(OR($A24="",NOT(ISTEXT($A24)),NOT(ISNUMBER($L24))),"",IF($L24&lt;0,"SHORTAGE","OK")),"")</f>
        <v/>
      </c>
      <c r="N24" s="26" t="n"/>
      <c r="O24" s="27">
        <f>IFERROR(IF(OR($A24="",NOT(ISTEXT($A24)),NOT(ISNUMBER($F24)),NOT(ISNUMBER($N24))),"",$F24*$N24),"")</f>
        <v/>
      </c>
      <c r="P24" s="11" t="n"/>
    </row>
    <row r="25" ht="28" customHeight="1">
      <c r="A25" s="5" t="n"/>
      <c r="B25" s="11" t="n"/>
      <c r="C25" s="11" t="n"/>
      <c r="D25" s="5" t="n"/>
      <c r="E25" s="11" t="n"/>
      <c r="F25" s="14" t="n"/>
      <c r="G25" s="7">
        <f>IFERROR(IF(OR($A25="",NOT(ISTEXT($A25))),"",SUMIFS('Movements'!$H$6:$H$505,'Movements'!$C$6:$C$505,$A25,'Movements'!$G$6:$G$505,"Received")),"")</f>
        <v/>
      </c>
      <c r="H25" s="7">
        <f>IFERROR(IF(OR($A25="",NOT(ISTEXT($A25))),"",SUMIFS('Movements'!$H$6:$H$505,'Movements'!$C$6:$C$505,$A25,'Movements'!$G$6:$G$505,"Issued")),"")</f>
        <v/>
      </c>
      <c r="I25" s="7">
        <f>IFERROR(IF(OR($A25="",NOT(ISTEXT($A25))),"",SUMIFS('Movements'!$H$6:$H$505,'Movements'!$C$6:$C$505,$A25,'Movements'!$G$6:$G$505,"Adjustment")),"")</f>
        <v/>
      </c>
      <c r="J25" s="7">
        <f>IFERROR(IF(OR($A25="",NOT(ISTEXT($A25)),NOT(ISNUMBER($G25)),NOT(ISNUMBER($H25)),NOT(ISNUMBER($I25))),"",$G25-$H25+$I25),"")</f>
        <v/>
      </c>
      <c r="K25" s="7">
        <f>IFERROR(IF(OR($A25="",NOT(ISTEXT($A25)),NOT(ISNUMBER($F25)),NOT(ISNUMBER($H25))),"",$F25-$H25),"")</f>
        <v/>
      </c>
      <c r="L25" s="7">
        <f>IFERROR(IF(OR($A25="",NOT(ISTEXT($A25)),NOT(ISNUMBER($J25)),NOT(ISNUMBER($K25))),"",$J25-$K25),"")</f>
        <v/>
      </c>
      <c r="M25" s="6">
        <f>IFERROR(IF(OR($A25="",NOT(ISTEXT($A25)),NOT(ISNUMBER($L25))),"",IF($L25&lt;0,"SHORTAGE","OK")),"")</f>
        <v/>
      </c>
      <c r="N25" s="26" t="n"/>
      <c r="O25" s="27">
        <f>IFERROR(IF(OR($A25="",NOT(ISTEXT($A25)),NOT(ISNUMBER($F25)),NOT(ISNUMBER($N25))),"",$F25*$N25),"")</f>
        <v/>
      </c>
      <c r="P25" s="11" t="n"/>
    </row>
    <row r="26" ht="28" customHeight="1">
      <c r="A26" s="5" t="n"/>
      <c r="B26" s="11" t="n"/>
      <c r="C26" s="11" t="n"/>
      <c r="D26" s="5" t="n"/>
      <c r="E26" s="11" t="n"/>
      <c r="F26" s="14" t="n"/>
      <c r="G26" s="7">
        <f>IFERROR(IF(OR($A26="",NOT(ISTEXT($A26))),"",SUMIFS('Movements'!$H$6:$H$505,'Movements'!$C$6:$C$505,$A26,'Movements'!$G$6:$G$505,"Received")),"")</f>
        <v/>
      </c>
      <c r="H26" s="7">
        <f>IFERROR(IF(OR($A26="",NOT(ISTEXT($A26))),"",SUMIFS('Movements'!$H$6:$H$505,'Movements'!$C$6:$C$505,$A26,'Movements'!$G$6:$G$505,"Issued")),"")</f>
        <v/>
      </c>
      <c r="I26" s="7">
        <f>IFERROR(IF(OR($A26="",NOT(ISTEXT($A26))),"",SUMIFS('Movements'!$H$6:$H$505,'Movements'!$C$6:$C$505,$A26,'Movements'!$G$6:$G$505,"Adjustment")),"")</f>
        <v/>
      </c>
      <c r="J26" s="7">
        <f>IFERROR(IF(OR($A26="",NOT(ISTEXT($A26)),NOT(ISNUMBER($G26)),NOT(ISNUMBER($H26)),NOT(ISNUMBER($I26))),"",$G26-$H26+$I26),"")</f>
        <v/>
      </c>
      <c r="K26" s="7">
        <f>IFERROR(IF(OR($A26="",NOT(ISTEXT($A26)),NOT(ISNUMBER($F26)),NOT(ISNUMBER($H26))),"",$F26-$H26),"")</f>
        <v/>
      </c>
      <c r="L26" s="7">
        <f>IFERROR(IF(OR($A26="",NOT(ISTEXT($A26)),NOT(ISNUMBER($J26)),NOT(ISNUMBER($K26))),"",$J26-$K26),"")</f>
        <v/>
      </c>
      <c r="M26" s="6">
        <f>IFERROR(IF(OR($A26="",NOT(ISTEXT($A26)),NOT(ISNUMBER($L26))),"",IF($L26&lt;0,"SHORTAGE","OK")),"")</f>
        <v/>
      </c>
      <c r="N26" s="26" t="n"/>
      <c r="O26" s="27">
        <f>IFERROR(IF(OR($A26="",NOT(ISTEXT($A26)),NOT(ISNUMBER($F26)),NOT(ISNUMBER($N26))),"",$F26*$N26),"")</f>
        <v/>
      </c>
      <c r="P26" s="11" t="n"/>
    </row>
    <row r="27" ht="28" customHeight="1">
      <c r="A27" s="5" t="n"/>
      <c r="B27" s="11" t="n"/>
      <c r="C27" s="11" t="n"/>
      <c r="D27" s="5" t="n"/>
      <c r="E27" s="11" t="n"/>
      <c r="F27" s="14" t="n"/>
      <c r="G27" s="7">
        <f>IFERROR(IF(OR($A27="",NOT(ISTEXT($A27))),"",SUMIFS('Movements'!$H$6:$H$505,'Movements'!$C$6:$C$505,$A27,'Movements'!$G$6:$G$505,"Received")),"")</f>
        <v/>
      </c>
      <c r="H27" s="7">
        <f>IFERROR(IF(OR($A27="",NOT(ISTEXT($A27))),"",SUMIFS('Movements'!$H$6:$H$505,'Movements'!$C$6:$C$505,$A27,'Movements'!$G$6:$G$505,"Issued")),"")</f>
        <v/>
      </c>
      <c r="I27" s="7">
        <f>IFERROR(IF(OR($A27="",NOT(ISTEXT($A27))),"",SUMIFS('Movements'!$H$6:$H$505,'Movements'!$C$6:$C$505,$A27,'Movements'!$G$6:$G$505,"Adjustment")),"")</f>
        <v/>
      </c>
      <c r="J27" s="7">
        <f>IFERROR(IF(OR($A27="",NOT(ISTEXT($A27)),NOT(ISNUMBER($G27)),NOT(ISNUMBER($H27)),NOT(ISNUMBER($I27))),"",$G27-$H27+$I27),"")</f>
        <v/>
      </c>
      <c r="K27" s="7">
        <f>IFERROR(IF(OR($A27="",NOT(ISTEXT($A27)),NOT(ISNUMBER($F27)),NOT(ISNUMBER($H27))),"",$F27-$H27),"")</f>
        <v/>
      </c>
      <c r="L27" s="7">
        <f>IFERROR(IF(OR($A27="",NOT(ISTEXT($A27)),NOT(ISNUMBER($J27)),NOT(ISNUMBER($K27))),"",$J27-$K27),"")</f>
        <v/>
      </c>
      <c r="M27" s="6">
        <f>IFERROR(IF(OR($A27="",NOT(ISTEXT($A27)),NOT(ISNUMBER($L27))),"",IF($L27&lt;0,"SHORTAGE","OK")),"")</f>
        <v/>
      </c>
      <c r="N27" s="26" t="n"/>
      <c r="O27" s="27">
        <f>IFERROR(IF(OR($A27="",NOT(ISTEXT($A27)),NOT(ISNUMBER($F27)),NOT(ISNUMBER($N27))),"",$F27*$N27),"")</f>
        <v/>
      </c>
      <c r="P27" s="11" t="n"/>
    </row>
    <row r="28" ht="28" customHeight="1">
      <c r="A28" s="5" t="n"/>
      <c r="B28" s="11" t="n"/>
      <c r="C28" s="11" t="n"/>
      <c r="D28" s="5" t="n"/>
      <c r="E28" s="11" t="n"/>
      <c r="F28" s="14" t="n"/>
      <c r="G28" s="7">
        <f>IFERROR(IF(OR($A28="",NOT(ISTEXT($A28))),"",SUMIFS('Movements'!$H$6:$H$505,'Movements'!$C$6:$C$505,$A28,'Movements'!$G$6:$G$505,"Received")),"")</f>
        <v/>
      </c>
      <c r="H28" s="7">
        <f>IFERROR(IF(OR($A28="",NOT(ISTEXT($A28))),"",SUMIFS('Movements'!$H$6:$H$505,'Movements'!$C$6:$C$505,$A28,'Movements'!$G$6:$G$505,"Issued")),"")</f>
        <v/>
      </c>
      <c r="I28" s="7">
        <f>IFERROR(IF(OR($A28="",NOT(ISTEXT($A28))),"",SUMIFS('Movements'!$H$6:$H$505,'Movements'!$C$6:$C$505,$A28,'Movements'!$G$6:$G$505,"Adjustment")),"")</f>
        <v/>
      </c>
      <c r="J28" s="7">
        <f>IFERROR(IF(OR($A28="",NOT(ISTEXT($A28)),NOT(ISNUMBER($G28)),NOT(ISNUMBER($H28)),NOT(ISNUMBER($I28))),"",$G28-$H28+$I28),"")</f>
        <v/>
      </c>
      <c r="K28" s="7">
        <f>IFERROR(IF(OR($A28="",NOT(ISTEXT($A28)),NOT(ISNUMBER($F28)),NOT(ISNUMBER($H28))),"",$F28-$H28),"")</f>
        <v/>
      </c>
      <c r="L28" s="7">
        <f>IFERROR(IF(OR($A28="",NOT(ISTEXT($A28)),NOT(ISNUMBER($J28)),NOT(ISNUMBER($K28))),"",$J28-$K28),"")</f>
        <v/>
      </c>
      <c r="M28" s="6">
        <f>IFERROR(IF(OR($A28="",NOT(ISTEXT($A28)),NOT(ISNUMBER($L28))),"",IF($L28&lt;0,"SHORTAGE","OK")),"")</f>
        <v/>
      </c>
      <c r="N28" s="26" t="n"/>
      <c r="O28" s="27">
        <f>IFERROR(IF(OR($A28="",NOT(ISTEXT($A28)),NOT(ISNUMBER($F28)),NOT(ISNUMBER($N28))),"",$F28*$N28),"")</f>
        <v/>
      </c>
      <c r="P28" s="11" t="n"/>
    </row>
    <row r="29" ht="28" customHeight="1">
      <c r="A29" s="5" t="n"/>
      <c r="B29" s="11" t="n"/>
      <c r="C29" s="11" t="n"/>
      <c r="D29" s="5" t="n"/>
      <c r="E29" s="11" t="n"/>
      <c r="F29" s="14" t="n"/>
      <c r="G29" s="7">
        <f>IFERROR(IF(OR($A29="",NOT(ISTEXT($A29))),"",SUMIFS('Movements'!$H$6:$H$505,'Movements'!$C$6:$C$505,$A29,'Movements'!$G$6:$G$505,"Received")),"")</f>
        <v/>
      </c>
      <c r="H29" s="7">
        <f>IFERROR(IF(OR($A29="",NOT(ISTEXT($A29))),"",SUMIFS('Movements'!$H$6:$H$505,'Movements'!$C$6:$C$505,$A29,'Movements'!$G$6:$G$505,"Issued")),"")</f>
        <v/>
      </c>
      <c r="I29" s="7">
        <f>IFERROR(IF(OR($A29="",NOT(ISTEXT($A29))),"",SUMIFS('Movements'!$H$6:$H$505,'Movements'!$C$6:$C$505,$A29,'Movements'!$G$6:$G$505,"Adjustment")),"")</f>
        <v/>
      </c>
      <c r="J29" s="7">
        <f>IFERROR(IF(OR($A29="",NOT(ISTEXT($A29)),NOT(ISNUMBER($G29)),NOT(ISNUMBER($H29)),NOT(ISNUMBER($I29))),"",$G29-$H29+$I29),"")</f>
        <v/>
      </c>
      <c r="K29" s="7">
        <f>IFERROR(IF(OR($A29="",NOT(ISTEXT($A29)),NOT(ISNUMBER($F29)),NOT(ISNUMBER($H29))),"",$F29-$H29),"")</f>
        <v/>
      </c>
      <c r="L29" s="7">
        <f>IFERROR(IF(OR($A29="",NOT(ISTEXT($A29)),NOT(ISNUMBER($J29)),NOT(ISNUMBER($K29))),"",$J29-$K29),"")</f>
        <v/>
      </c>
      <c r="M29" s="6">
        <f>IFERROR(IF(OR($A29="",NOT(ISTEXT($A29)),NOT(ISNUMBER($L29))),"",IF($L29&lt;0,"SHORTAGE","OK")),"")</f>
        <v/>
      </c>
      <c r="N29" s="26" t="n"/>
      <c r="O29" s="27">
        <f>IFERROR(IF(OR($A29="",NOT(ISTEXT($A29)),NOT(ISNUMBER($F29)),NOT(ISNUMBER($N29))),"",$F29*$N29),"")</f>
        <v/>
      </c>
      <c r="P29" s="11" t="n"/>
    </row>
    <row r="30" ht="28" customHeight="1">
      <c r="A30" s="5" t="n"/>
      <c r="B30" s="11" t="n"/>
      <c r="C30" s="11" t="n"/>
      <c r="D30" s="5" t="n"/>
      <c r="E30" s="11" t="n"/>
      <c r="F30" s="14" t="n"/>
      <c r="G30" s="7">
        <f>IFERROR(IF(OR($A30="",NOT(ISTEXT($A30))),"",SUMIFS('Movements'!$H$6:$H$505,'Movements'!$C$6:$C$505,$A30,'Movements'!$G$6:$G$505,"Received")),"")</f>
        <v/>
      </c>
      <c r="H30" s="7">
        <f>IFERROR(IF(OR($A30="",NOT(ISTEXT($A30))),"",SUMIFS('Movements'!$H$6:$H$505,'Movements'!$C$6:$C$505,$A30,'Movements'!$G$6:$G$505,"Issued")),"")</f>
        <v/>
      </c>
      <c r="I30" s="7">
        <f>IFERROR(IF(OR($A30="",NOT(ISTEXT($A30))),"",SUMIFS('Movements'!$H$6:$H$505,'Movements'!$C$6:$C$505,$A30,'Movements'!$G$6:$G$505,"Adjustment")),"")</f>
        <v/>
      </c>
      <c r="J30" s="7">
        <f>IFERROR(IF(OR($A30="",NOT(ISTEXT($A30)),NOT(ISNUMBER($G30)),NOT(ISNUMBER($H30)),NOT(ISNUMBER($I30))),"",$G30-$H30+$I30),"")</f>
        <v/>
      </c>
      <c r="K30" s="7">
        <f>IFERROR(IF(OR($A30="",NOT(ISTEXT($A30)),NOT(ISNUMBER($F30)),NOT(ISNUMBER($H30))),"",$F30-$H30),"")</f>
        <v/>
      </c>
      <c r="L30" s="7">
        <f>IFERROR(IF(OR($A30="",NOT(ISTEXT($A30)),NOT(ISNUMBER($J30)),NOT(ISNUMBER($K30))),"",$J30-$K30),"")</f>
        <v/>
      </c>
      <c r="M30" s="6">
        <f>IFERROR(IF(OR($A30="",NOT(ISTEXT($A30)),NOT(ISNUMBER($L30))),"",IF($L30&lt;0,"SHORTAGE","OK")),"")</f>
        <v/>
      </c>
      <c r="N30" s="26" t="n"/>
      <c r="O30" s="27">
        <f>IFERROR(IF(OR($A30="",NOT(ISTEXT($A30)),NOT(ISNUMBER($F30)),NOT(ISNUMBER($N30))),"",$F30*$N30),"")</f>
        <v/>
      </c>
      <c r="P30" s="11" t="n"/>
    </row>
    <row r="31" ht="28" customHeight="1">
      <c r="A31" s="5" t="n"/>
      <c r="B31" s="11" t="n"/>
      <c r="C31" s="11" t="n"/>
      <c r="D31" s="5" t="n"/>
      <c r="E31" s="11" t="n"/>
      <c r="F31" s="14" t="n"/>
      <c r="G31" s="7">
        <f>IFERROR(IF(OR($A31="",NOT(ISTEXT($A31))),"",SUMIFS('Movements'!$H$6:$H$505,'Movements'!$C$6:$C$505,$A31,'Movements'!$G$6:$G$505,"Received")),"")</f>
        <v/>
      </c>
      <c r="H31" s="7">
        <f>IFERROR(IF(OR($A31="",NOT(ISTEXT($A31))),"",SUMIFS('Movements'!$H$6:$H$505,'Movements'!$C$6:$C$505,$A31,'Movements'!$G$6:$G$505,"Issued")),"")</f>
        <v/>
      </c>
      <c r="I31" s="7">
        <f>IFERROR(IF(OR($A31="",NOT(ISTEXT($A31))),"",SUMIFS('Movements'!$H$6:$H$505,'Movements'!$C$6:$C$505,$A31,'Movements'!$G$6:$G$505,"Adjustment")),"")</f>
        <v/>
      </c>
      <c r="J31" s="7">
        <f>IFERROR(IF(OR($A31="",NOT(ISTEXT($A31)),NOT(ISNUMBER($G31)),NOT(ISNUMBER($H31)),NOT(ISNUMBER($I31))),"",$G31-$H31+$I31),"")</f>
        <v/>
      </c>
      <c r="K31" s="7">
        <f>IFERROR(IF(OR($A31="",NOT(ISTEXT($A31)),NOT(ISNUMBER($F31)),NOT(ISNUMBER($H31))),"",$F31-$H31),"")</f>
        <v/>
      </c>
      <c r="L31" s="7">
        <f>IFERROR(IF(OR($A31="",NOT(ISTEXT($A31)),NOT(ISNUMBER($J31)),NOT(ISNUMBER($K31))),"",$J31-$K31),"")</f>
        <v/>
      </c>
      <c r="M31" s="6">
        <f>IFERROR(IF(OR($A31="",NOT(ISTEXT($A31)),NOT(ISNUMBER($L31))),"",IF($L31&lt;0,"SHORTAGE","OK")),"")</f>
        <v/>
      </c>
      <c r="N31" s="26" t="n"/>
      <c r="O31" s="27">
        <f>IFERROR(IF(OR($A31="",NOT(ISTEXT($A31)),NOT(ISNUMBER($F31)),NOT(ISNUMBER($N31))),"",$F31*$N31),"")</f>
        <v/>
      </c>
      <c r="P31" s="11" t="n"/>
    </row>
    <row r="32" ht="28" customHeight="1">
      <c r="A32" s="5" t="n"/>
      <c r="B32" s="11" t="n"/>
      <c r="C32" s="11" t="n"/>
      <c r="D32" s="5" t="n"/>
      <c r="E32" s="11" t="n"/>
      <c r="F32" s="14" t="n"/>
      <c r="G32" s="7">
        <f>IFERROR(IF(OR($A32="",NOT(ISTEXT($A32))),"",SUMIFS('Movements'!$H$6:$H$505,'Movements'!$C$6:$C$505,$A32,'Movements'!$G$6:$G$505,"Received")),"")</f>
        <v/>
      </c>
      <c r="H32" s="7">
        <f>IFERROR(IF(OR($A32="",NOT(ISTEXT($A32))),"",SUMIFS('Movements'!$H$6:$H$505,'Movements'!$C$6:$C$505,$A32,'Movements'!$G$6:$G$505,"Issued")),"")</f>
        <v/>
      </c>
      <c r="I32" s="7">
        <f>IFERROR(IF(OR($A32="",NOT(ISTEXT($A32))),"",SUMIFS('Movements'!$H$6:$H$505,'Movements'!$C$6:$C$505,$A32,'Movements'!$G$6:$G$505,"Adjustment")),"")</f>
        <v/>
      </c>
      <c r="J32" s="7">
        <f>IFERROR(IF(OR($A32="",NOT(ISTEXT($A32)),NOT(ISNUMBER($G32)),NOT(ISNUMBER($H32)),NOT(ISNUMBER($I32))),"",$G32-$H32+$I32),"")</f>
        <v/>
      </c>
      <c r="K32" s="7">
        <f>IFERROR(IF(OR($A32="",NOT(ISTEXT($A32)),NOT(ISNUMBER($F32)),NOT(ISNUMBER($H32))),"",$F32-$H32),"")</f>
        <v/>
      </c>
      <c r="L32" s="7">
        <f>IFERROR(IF(OR($A32="",NOT(ISTEXT($A32)),NOT(ISNUMBER($J32)),NOT(ISNUMBER($K32))),"",$J32-$K32),"")</f>
        <v/>
      </c>
      <c r="M32" s="6">
        <f>IFERROR(IF(OR($A32="",NOT(ISTEXT($A32)),NOT(ISNUMBER($L32))),"",IF($L32&lt;0,"SHORTAGE","OK")),"")</f>
        <v/>
      </c>
      <c r="N32" s="26" t="n"/>
      <c r="O32" s="27">
        <f>IFERROR(IF(OR($A32="",NOT(ISTEXT($A32)),NOT(ISNUMBER($F32)),NOT(ISNUMBER($N32))),"",$F32*$N32),"")</f>
        <v/>
      </c>
      <c r="P32" s="11" t="n"/>
    </row>
    <row r="33" ht="28" customHeight="1">
      <c r="A33" s="5" t="n"/>
      <c r="B33" s="11" t="n"/>
      <c r="C33" s="11" t="n"/>
      <c r="D33" s="5" t="n"/>
      <c r="E33" s="11" t="n"/>
      <c r="F33" s="14" t="n"/>
      <c r="G33" s="7">
        <f>IFERROR(IF(OR($A33="",NOT(ISTEXT($A33))),"",SUMIFS('Movements'!$H$6:$H$505,'Movements'!$C$6:$C$505,$A33,'Movements'!$G$6:$G$505,"Received")),"")</f>
        <v/>
      </c>
      <c r="H33" s="7">
        <f>IFERROR(IF(OR($A33="",NOT(ISTEXT($A33))),"",SUMIFS('Movements'!$H$6:$H$505,'Movements'!$C$6:$C$505,$A33,'Movements'!$G$6:$G$505,"Issued")),"")</f>
        <v/>
      </c>
      <c r="I33" s="7">
        <f>IFERROR(IF(OR($A33="",NOT(ISTEXT($A33))),"",SUMIFS('Movements'!$H$6:$H$505,'Movements'!$C$6:$C$505,$A33,'Movements'!$G$6:$G$505,"Adjustment")),"")</f>
        <v/>
      </c>
      <c r="J33" s="7">
        <f>IFERROR(IF(OR($A33="",NOT(ISTEXT($A33)),NOT(ISNUMBER($G33)),NOT(ISNUMBER($H33)),NOT(ISNUMBER($I33))),"",$G33-$H33+$I33),"")</f>
        <v/>
      </c>
      <c r="K33" s="7">
        <f>IFERROR(IF(OR($A33="",NOT(ISTEXT($A33)),NOT(ISNUMBER($F33)),NOT(ISNUMBER($H33))),"",$F33-$H33),"")</f>
        <v/>
      </c>
      <c r="L33" s="7">
        <f>IFERROR(IF(OR($A33="",NOT(ISTEXT($A33)),NOT(ISNUMBER($J33)),NOT(ISNUMBER($K33))),"",$J33-$K33),"")</f>
        <v/>
      </c>
      <c r="M33" s="6">
        <f>IFERROR(IF(OR($A33="",NOT(ISTEXT($A33)),NOT(ISNUMBER($L33))),"",IF($L33&lt;0,"SHORTAGE","OK")),"")</f>
        <v/>
      </c>
      <c r="N33" s="26" t="n"/>
      <c r="O33" s="27">
        <f>IFERROR(IF(OR($A33="",NOT(ISTEXT($A33)),NOT(ISNUMBER($F33)),NOT(ISNUMBER($N33))),"",$F33*$N33),"")</f>
        <v/>
      </c>
      <c r="P33" s="11" t="n"/>
    </row>
    <row r="34" ht="28" customHeight="1">
      <c r="A34" s="5" t="n"/>
      <c r="B34" s="11" t="n"/>
      <c r="C34" s="11" t="n"/>
      <c r="D34" s="5" t="n"/>
      <c r="E34" s="11" t="n"/>
      <c r="F34" s="14" t="n"/>
      <c r="G34" s="7">
        <f>IFERROR(IF(OR($A34="",NOT(ISTEXT($A34))),"",SUMIFS('Movements'!$H$6:$H$505,'Movements'!$C$6:$C$505,$A34,'Movements'!$G$6:$G$505,"Received")),"")</f>
        <v/>
      </c>
      <c r="H34" s="7">
        <f>IFERROR(IF(OR($A34="",NOT(ISTEXT($A34))),"",SUMIFS('Movements'!$H$6:$H$505,'Movements'!$C$6:$C$505,$A34,'Movements'!$G$6:$G$505,"Issued")),"")</f>
        <v/>
      </c>
      <c r="I34" s="7">
        <f>IFERROR(IF(OR($A34="",NOT(ISTEXT($A34))),"",SUMIFS('Movements'!$H$6:$H$505,'Movements'!$C$6:$C$505,$A34,'Movements'!$G$6:$G$505,"Adjustment")),"")</f>
        <v/>
      </c>
      <c r="J34" s="7">
        <f>IFERROR(IF(OR($A34="",NOT(ISTEXT($A34)),NOT(ISNUMBER($G34)),NOT(ISNUMBER($H34)),NOT(ISNUMBER($I34))),"",$G34-$H34+$I34),"")</f>
        <v/>
      </c>
      <c r="K34" s="7">
        <f>IFERROR(IF(OR($A34="",NOT(ISTEXT($A34)),NOT(ISNUMBER($F34)),NOT(ISNUMBER($H34))),"",$F34-$H34),"")</f>
        <v/>
      </c>
      <c r="L34" s="7">
        <f>IFERROR(IF(OR($A34="",NOT(ISTEXT($A34)),NOT(ISNUMBER($J34)),NOT(ISNUMBER($K34))),"",$J34-$K34),"")</f>
        <v/>
      </c>
      <c r="M34" s="6">
        <f>IFERROR(IF(OR($A34="",NOT(ISTEXT($A34)),NOT(ISNUMBER($L34))),"",IF($L34&lt;0,"SHORTAGE","OK")),"")</f>
        <v/>
      </c>
      <c r="N34" s="26" t="n"/>
      <c r="O34" s="27">
        <f>IFERROR(IF(OR($A34="",NOT(ISTEXT($A34)),NOT(ISNUMBER($F34)),NOT(ISNUMBER($N34))),"",$F34*$N34),"")</f>
        <v/>
      </c>
      <c r="P34" s="11" t="n"/>
    </row>
    <row r="35" ht="28" customHeight="1">
      <c r="A35" s="5" t="n"/>
      <c r="B35" s="11" t="n"/>
      <c r="C35" s="11" t="n"/>
      <c r="D35" s="5" t="n"/>
      <c r="E35" s="11" t="n"/>
      <c r="F35" s="14" t="n"/>
      <c r="G35" s="7">
        <f>IFERROR(IF(OR($A35="",NOT(ISTEXT($A35))),"",SUMIFS('Movements'!$H$6:$H$505,'Movements'!$C$6:$C$505,$A35,'Movements'!$G$6:$G$505,"Received")),"")</f>
        <v/>
      </c>
      <c r="H35" s="7">
        <f>IFERROR(IF(OR($A35="",NOT(ISTEXT($A35))),"",SUMIFS('Movements'!$H$6:$H$505,'Movements'!$C$6:$C$505,$A35,'Movements'!$G$6:$G$505,"Issued")),"")</f>
        <v/>
      </c>
      <c r="I35" s="7">
        <f>IFERROR(IF(OR($A35="",NOT(ISTEXT($A35))),"",SUMIFS('Movements'!$H$6:$H$505,'Movements'!$C$6:$C$505,$A35,'Movements'!$G$6:$G$505,"Adjustment")),"")</f>
        <v/>
      </c>
      <c r="J35" s="7">
        <f>IFERROR(IF(OR($A35="",NOT(ISTEXT($A35)),NOT(ISNUMBER($G35)),NOT(ISNUMBER($H35)),NOT(ISNUMBER($I35))),"",$G35-$H35+$I35),"")</f>
        <v/>
      </c>
      <c r="K35" s="7">
        <f>IFERROR(IF(OR($A35="",NOT(ISTEXT($A35)),NOT(ISNUMBER($F35)),NOT(ISNUMBER($H35))),"",$F35-$H35),"")</f>
        <v/>
      </c>
      <c r="L35" s="7">
        <f>IFERROR(IF(OR($A35="",NOT(ISTEXT($A35)),NOT(ISNUMBER($J35)),NOT(ISNUMBER($K35))),"",$J35-$K35),"")</f>
        <v/>
      </c>
      <c r="M35" s="6">
        <f>IFERROR(IF(OR($A35="",NOT(ISTEXT($A35)),NOT(ISNUMBER($L35))),"",IF($L35&lt;0,"SHORTAGE","OK")),"")</f>
        <v/>
      </c>
      <c r="N35" s="26" t="n"/>
      <c r="O35" s="27">
        <f>IFERROR(IF(OR($A35="",NOT(ISTEXT($A35)),NOT(ISNUMBER($F35)),NOT(ISNUMBER($N35))),"",$F35*$N35),"")</f>
        <v/>
      </c>
      <c r="P35" s="11" t="n"/>
    </row>
    <row r="36" ht="28" customHeight="1">
      <c r="A36" s="5" t="n"/>
      <c r="B36" s="11" t="n"/>
      <c r="C36" s="11" t="n"/>
      <c r="D36" s="5" t="n"/>
      <c r="E36" s="11" t="n"/>
      <c r="F36" s="14" t="n"/>
      <c r="G36" s="7">
        <f>IFERROR(IF(OR($A36="",NOT(ISTEXT($A36))),"",SUMIFS('Movements'!$H$6:$H$505,'Movements'!$C$6:$C$505,$A36,'Movements'!$G$6:$G$505,"Received")),"")</f>
        <v/>
      </c>
      <c r="H36" s="7">
        <f>IFERROR(IF(OR($A36="",NOT(ISTEXT($A36))),"",SUMIFS('Movements'!$H$6:$H$505,'Movements'!$C$6:$C$505,$A36,'Movements'!$G$6:$G$505,"Issued")),"")</f>
        <v/>
      </c>
      <c r="I36" s="7">
        <f>IFERROR(IF(OR($A36="",NOT(ISTEXT($A36))),"",SUMIFS('Movements'!$H$6:$H$505,'Movements'!$C$6:$C$505,$A36,'Movements'!$G$6:$G$505,"Adjustment")),"")</f>
        <v/>
      </c>
      <c r="J36" s="7">
        <f>IFERROR(IF(OR($A36="",NOT(ISTEXT($A36)),NOT(ISNUMBER($G36)),NOT(ISNUMBER($H36)),NOT(ISNUMBER($I36))),"",$G36-$H36+$I36),"")</f>
        <v/>
      </c>
      <c r="K36" s="7">
        <f>IFERROR(IF(OR($A36="",NOT(ISTEXT($A36)),NOT(ISNUMBER($F36)),NOT(ISNUMBER($H36))),"",$F36-$H36),"")</f>
        <v/>
      </c>
      <c r="L36" s="7">
        <f>IFERROR(IF(OR($A36="",NOT(ISTEXT($A36)),NOT(ISNUMBER($J36)),NOT(ISNUMBER($K36))),"",$J36-$K36),"")</f>
        <v/>
      </c>
      <c r="M36" s="6">
        <f>IFERROR(IF(OR($A36="",NOT(ISTEXT($A36)),NOT(ISNUMBER($L36))),"",IF($L36&lt;0,"SHORTAGE","OK")),"")</f>
        <v/>
      </c>
      <c r="N36" s="26" t="n"/>
      <c r="O36" s="27">
        <f>IFERROR(IF(OR($A36="",NOT(ISTEXT($A36)),NOT(ISNUMBER($F36)),NOT(ISNUMBER($N36))),"",$F36*$N36),"")</f>
        <v/>
      </c>
      <c r="P36" s="11" t="n"/>
    </row>
    <row r="37" ht="28" customHeight="1">
      <c r="A37" s="5" t="n"/>
      <c r="B37" s="11" t="n"/>
      <c r="C37" s="11" t="n"/>
      <c r="D37" s="5" t="n"/>
      <c r="E37" s="11" t="n"/>
      <c r="F37" s="14" t="n"/>
      <c r="G37" s="7">
        <f>IFERROR(IF(OR($A37="",NOT(ISTEXT($A37))),"",SUMIFS('Movements'!$H$6:$H$505,'Movements'!$C$6:$C$505,$A37,'Movements'!$G$6:$G$505,"Received")),"")</f>
        <v/>
      </c>
      <c r="H37" s="7">
        <f>IFERROR(IF(OR($A37="",NOT(ISTEXT($A37))),"",SUMIFS('Movements'!$H$6:$H$505,'Movements'!$C$6:$C$505,$A37,'Movements'!$G$6:$G$505,"Issued")),"")</f>
        <v/>
      </c>
      <c r="I37" s="7">
        <f>IFERROR(IF(OR($A37="",NOT(ISTEXT($A37))),"",SUMIFS('Movements'!$H$6:$H$505,'Movements'!$C$6:$C$505,$A37,'Movements'!$G$6:$G$505,"Adjustment")),"")</f>
        <v/>
      </c>
      <c r="J37" s="7">
        <f>IFERROR(IF(OR($A37="",NOT(ISTEXT($A37)),NOT(ISNUMBER($G37)),NOT(ISNUMBER($H37)),NOT(ISNUMBER($I37))),"",$G37-$H37+$I37),"")</f>
        <v/>
      </c>
      <c r="K37" s="7">
        <f>IFERROR(IF(OR($A37="",NOT(ISTEXT($A37)),NOT(ISNUMBER($F37)),NOT(ISNUMBER($H37))),"",$F37-$H37),"")</f>
        <v/>
      </c>
      <c r="L37" s="7">
        <f>IFERROR(IF(OR($A37="",NOT(ISTEXT($A37)),NOT(ISNUMBER($J37)),NOT(ISNUMBER($K37))),"",$J37-$K37),"")</f>
        <v/>
      </c>
      <c r="M37" s="6">
        <f>IFERROR(IF(OR($A37="",NOT(ISTEXT($A37)),NOT(ISNUMBER($L37))),"",IF($L37&lt;0,"SHORTAGE","OK")),"")</f>
        <v/>
      </c>
      <c r="N37" s="26" t="n"/>
      <c r="O37" s="27">
        <f>IFERROR(IF(OR($A37="",NOT(ISTEXT($A37)),NOT(ISNUMBER($F37)),NOT(ISNUMBER($N37))),"",$F37*$N37),"")</f>
        <v/>
      </c>
      <c r="P37" s="11" t="n"/>
    </row>
    <row r="38" ht="28" customHeight="1">
      <c r="A38" s="5" t="n"/>
      <c r="B38" s="11" t="n"/>
      <c r="C38" s="11" t="n"/>
      <c r="D38" s="5" t="n"/>
      <c r="E38" s="11" t="n"/>
      <c r="F38" s="14" t="n"/>
      <c r="G38" s="7">
        <f>IFERROR(IF(OR($A38="",NOT(ISTEXT($A38))),"",SUMIFS('Movements'!$H$6:$H$505,'Movements'!$C$6:$C$505,$A38,'Movements'!$G$6:$G$505,"Received")),"")</f>
        <v/>
      </c>
      <c r="H38" s="7">
        <f>IFERROR(IF(OR($A38="",NOT(ISTEXT($A38))),"",SUMIFS('Movements'!$H$6:$H$505,'Movements'!$C$6:$C$505,$A38,'Movements'!$G$6:$G$505,"Issued")),"")</f>
        <v/>
      </c>
      <c r="I38" s="7">
        <f>IFERROR(IF(OR($A38="",NOT(ISTEXT($A38))),"",SUMIFS('Movements'!$H$6:$H$505,'Movements'!$C$6:$C$505,$A38,'Movements'!$G$6:$G$505,"Adjustment")),"")</f>
        <v/>
      </c>
      <c r="J38" s="7">
        <f>IFERROR(IF(OR($A38="",NOT(ISTEXT($A38)),NOT(ISNUMBER($G38)),NOT(ISNUMBER($H38)),NOT(ISNUMBER($I38))),"",$G38-$H38+$I38),"")</f>
        <v/>
      </c>
      <c r="K38" s="7">
        <f>IFERROR(IF(OR($A38="",NOT(ISTEXT($A38)),NOT(ISNUMBER($F38)),NOT(ISNUMBER($H38))),"",$F38-$H38),"")</f>
        <v/>
      </c>
      <c r="L38" s="7">
        <f>IFERROR(IF(OR($A38="",NOT(ISTEXT($A38)),NOT(ISNUMBER($J38)),NOT(ISNUMBER($K38))),"",$J38-$K38),"")</f>
        <v/>
      </c>
      <c r="M38" s="6">
        <f>IFERROR(IF(OR($A38="",NOT(ISTEXT($A38)),NOT(ISNUMBER($L38))),"",IF($L38&lt;0,"SHORTAGE","OK")),"")</f>
        <v/>
      </c>
      <c r="N38" s="26" t="n"/>
      <c r="O38" s="27">
        <f>IFERROR(IF(OR($A38="",NOT(ISTEXT($A38)),NOT(ISNUMBER($F38)),NOT(ISNUMBER($N38))),"",$F38*$N38),"")</f>
        <v/>
      </c>
      <c r="P38" s="11" t="n"/>
    </row>
    <row r="39" ht="28" customHeight="1">
      <c r="A39" s="5" t="n"/>
      <c r="B39" s="11" t="n"/>
      <c r="C39" s="11" t="n"/>
      <c r="D39" s="5" t="n"/>
      <c r="E39" s="11" t="n"/>
      <c r="F39" s="14" t="n"/>
      <c r="G39" s="7">
        <f>IFERROR(IF(OR($A39="",NOT(ISTEXT($A39))),"",SUMIFS('Movements'!$H$6:$H$505,'Movements'!$C$6:$C$505,$A39,'Movements'!$G$6:$G$505,"Received")),"")</f>
        <v/>
      </c>
      <c r="H39" s="7">
        <f>IFERROR(IF(OR($A39="",NOT(ISTEXT($A39))),"",SUMIFS('Movements'!$H$6:$H$505,'Movements'!$C$6:$C$505,$A39,'Movements'!$G$6:$G$505,"Issued")),"")</f>
        <v/>
      </c>
      <c r="I39" s="7">
        <f>IFERROR(IF(OR($A39="",NOT(ISTEXT($A39))),"",SUMIFS('Movements'!$H$6:$H$505,'Movements'!$C$6:$C$505,$A39,'Movements'!$G$6:$G$505,"Adjustment")),"")</f>
        <v/>
      </c>
      <c r="J39" s="7">
        <f>IFERROR(IF(OR($A39="",NOT(ISTEXT($A39)),NOT(ISNUMBER($G39)),NOT(ISNUMBER($H39)),NOT(ISNUMBER($I39))),"",$G39-$H39+$I39),"")</f>
        <v/>
      </c>
      <c r="K39" s="7">
        <f>IFERROR(IF(OR($A39="",NOT(ISTEXT($A39)),NOT(ISNUMBER($F39)),NOT(ISNUMBER($H39))),"",$F39-$H39),"")</f>
        <v/>
      </c>
      <c r="L39" s="7">
        <f>IFERROR(IF(OR($A39="",NOT(ISTEXT($A39)),NOT(ISNUMBER($J39)),NOT(ISNUMBER($K39))),"",$J39-$K39),"")</f>
        <v/>
      </c>
      <c r="M39" s="6">
        <f>IFERROR(IF(OR($A39="",NOT(ISTEXT($A39)),NOT(ISNUMBER($L39))),"",IF($L39&lt;0,"SHORTAGE","OK")),"")</f>
        <v/>
      </c>
      <c r="N39" s="26" t="n"/>
      <c r="O39" s="27">
        <f>IFERROR(IF(OR($A39="",NOT(ISTEXT($A39)),NOT(ISNUMBER($F39)),NOT(ISNUMBER($N39))),"",$F39*$N39),"")</f>
        <v/>
      </c>
      <c r="P39" s="11" t="n"/>
    </row>
    <row r="40" ht="28" customHeight="1">
      <c r="A40" s="5" t="n"/>
      <c r="B40" s="11" t="n"/>
      <c r="C40" s="11" t="n"/>
      <c r="D40" s="5" t="n"/>
      <c r="E40" s="11" t="n"/>
      <c r="F40" s="14" t="n"/>
      <c r="G40" s="7">
        <f>IFERROR(IF(OR($A40="",NOT(ISTEXT($A40))),"",SUMIFS('Movements'!$H$6:$H$505,'Movements'!$C$6:$C$505,$A40,'Movements'!$G$6:$G$505,"Received")),"")</f>
        <v/>
      </c>
      <c r="H40" s="7">
        <f>IFERROR(IF(OR($A40="",NOT(ISTEXT($A40))),"",SUMIFS('Movements'!$H$6:$H$505,'Movements'!$C$6:$C$505,$A40,'Movements'!$G$6:$G$505,"Issued")),"")</f>
        <v/>
      </c>
      <c r="I40" s="7">
        <f>IFERROR(IF(OR($A40="",NOT(ISTEXT($A40))),"",SUMIFS('Movements'!$H$6:$H$505,'Movements'!$C$6:$C$505,$A40,'Movements'!$G$6:$G$505,"Adjustment")),"")</f>
        <v/>
      </c>
      <c r="J40" s="7">
        <f>IFERROR(IF(OR($A40="",NOT(ISTEXT($A40)),NOT(ISNUMBER($G40)),NOT(ISNUMBER($H40)),NOT(ISNUMBER($I40))),"",$G40-$H40+$I40),"")</f>
        <v/>
      </c>
      <c r="K40" s="7">
        <f>IFERROR(IF(OR($A40="",NOT(ISTEXT($A40)),NOT(ISNUMBER($F40)),NOT(ISNUMBER($H40))),"",$F40-$H40),"")</f>
        <v/>
      </c>
      <c r="L40" s="7">
        <f>IFERROR(IF(OR($A40="",NOT(ISTEXT($A40)),NOT(ISNUMBER($J40)),NOT(ISNUMBER($K40))),"",$J40-$K40),"")</f>
        <v/>
      </c>
      <c r="M40" s="6">
        <f>IFERROR(IF(OR($A40="",NOT(ISTEXT($A40)),NOT(ISNUMBER($L40))),"",IF($L40&lt;0,"SHORTAGE","OK")),"")</f>
        <v/>
      </c>
      <c r="N40" s="26" t="n"/>
      <c r="O40" s="27">
        <f>IFERROR(IF(OR($A40="",NOT(ISTEXT($A40)),NOT(ISNUMBER($F40)),NOT(ISNUMBER($N40))),"",$F40*$N40),"")</f>
        <v/>
      </c>
      <c r="P40" s="11" t="n"/>
    </row>
    <row r="41" ht="28" customHeight="1">
      <c r="A41" s="5" t="n"/>
      <c r="B41" s="11" t="n"/>
      <c r="C41" s="11" t="n"/>
      <c r="D41" s="5" t="n"/>
      <c r="E41" s="11" t="n"/>
      <c r="F41" s="14" t="n"/>
      <c r="G41" s="7">
        <f>IFERROR(IF(OR($A41="",NOT(ISTEXT($A41))),"",SUMIFS('Movements'!$H$6:$H$505,'Movements'!$C$6:$C$505,$A41,'Movements'!$G$6:$G$505,"Received")),"")</f>
        <v/>
      </c>
      <c r="H41" s="7">
        <f>IFERROR(IF(OR($A41="",NOT(ISTEXT($A41))),"",SUMIFS('Movements'!$H$6:$H$505,'Movements'!$C$6:$C$505,$A41,'Movements'!$G$6:$G$505,"Issued")),"")</f>
        <v/>
      </c>
      <c r="I41" s="7">
        <f>IFERROR(IF(OR($A41="",NOT(ISTEXT($A41))),"",SUMIFS('Movements'!$H$6:$H$505,'Movements'!$C$6:$C$505,$A41,'Movements'!$G$6:$G$505,"Adjustment")),"")</f>
        <v/>
      </c>
      <c r="J41" s="7">
        <f>IFERROR(IF(OR($A41="",NOT(ISTEXT($A41)),NOT(ISNUMBER($G41)),NOT(ISNUMBER($H41)),NOT(ISNUMBER($I41))),"",$G41-$H41+$I41),"")</f>
        <v/>
      </c>
      <c r="K41" s="7">
        <f>IFERROR(IF(OR($A41="",NOT(ISTEXT($A41)),NOT(ISNUMBER($F41)),NOT(ISNUMBER($H41))),"",$F41-$H41),"")</f>
        <v/>
      </c>
      <c r="L41" s="7">
        <f>IFERROR(IF(OR($A41="",NOT(ISTEXT($A41)),NOT(ISNUMBER($J41)),NOT(ISNUMBER($K41))),"",$J41-$K41),"")</f>
        <v/>
      </c>
      <c r="M41" s="6">
        <f>IFERROR(IF(OR($A41="",NOT(ISTEXT($A41)),NOT(ISNUMBER($L41))),"",IF($L41&lt;0,"SHORTAGE","OK")),"")</f>
        <v/>
      </c>
      <c r="N41" s="26" t="n"/>
      <c r="O41" s="27">
        <f>IFERROR(IF(OR($A41="",NOT(ISTEXT($A41)),NOT(ISNUMBER($F41)),NOT(ISNUMBER($N41))),"",$F41*$N41),"")</f>
        <v/>
      </c>
      <c r="P41" s="11" t="n"/>
    </row>
    <row r="42" ht="28" customHeight="1">
      <c r="A42" s="5" t="n"/>
      <c r="B42" s="11" t="n"/>
      <c r="C42" s="11" t="n"/>
      <c r="D42" s="5" t="n"/>
      <c r="E42" s="11" t="n"/>
      <c r="F42" s="14" t="n"/>
      <c r="G42" s="7">
        <f>IFERROR(IF(OR($A42="",NOT(ISTEXT($A42))),"",SUMIFS('Movements'!$H$6:$H$505,'Movements'!$C$6:$C$505,$A42,'Movements'!$G$6:$G$505,"Received")),"")</f>
        <v/>
      </c>
      <c r="H42" s="7">
        <f>IFERROR(IF(OR($A42="",NOT(ISTEXT($A42))),"",SUMIFS('Movements'!$H$6:$H$505,'Movements'!$C$6:$C$505,$A42,'Movements'!$G$6:$G$505,"Issued")),"")</f>
        <v/>
      </c>
      <c r="I42" s="7">
        <f>IFERROR(IF(OR($A42="",NOT(ISTEXT($A42))),"",SUMIFS('Movements'!$H$6:$H$505,'Movements'!$C$6:$C$505,$A42,'Movements'!$G$6:$G$505,"Adjustment")),"")</f>
        <v/>
      </c>
      <c r="J42" s="7">
        <f>IFERROR(IF(OR($A42="",NOT(ISTEXT($A42)),NOT(ISNUMBER($G42)),NOT(ISNUMBER($H42)),NOT(ISNUMBER($I42))),"",$G42-$H42+$I42),"")</f>
        <v/>
      </c>
      <c r="K42" s="7">
        <f>IFERROR(IF(OR($A42="",NOT(ISTEXT($A42)),NOT(ISNUMBER($F42)),NOT(ISNUMBER($H42))),"",$F42-$H42),"")</f>
        <v/>
      </c>
      <c r="L42" s="7">
        <f>IFERROR(IF(OR($A42="",NOT(ISTEXT($A42)),NOT(ISNUMBER($J42)),NOT(ISNUMBER($K42))),"",$J42-$K42),"")</f>
        <v/>
      </c>
      <c r="M42" s="6">
        <f>IFERROR(IF(OR($A42="",NOT(ISTEXT($A42)),NOT(ISNUMBER($L42))),"",IF($L42&lt;0,"SHORTAGE","OK")),"")</f>
        <v/>
      </c>
      <c r="N42" s="26" t="n"/>
      <c r="O42" s="27">
        <f>IFERROR(IF(OR($A42="",NOT(ISTEXT($A42)),NOT(ISNUMBER($F42)),NOT(ISNUMBER($N42))),"",$F42*$N42),"")</f>
        <v/>
      </c>
      <c r="P42" s="11" t="n"/>
    </row>
    <row r="43" ht="28" customHeight="1">
      <c r="A43" s="5" t="n"/>
      <c r="B43" s="11" t="n"/>
      <c r="C43" s="11" t="n"/>
      <c r="D43" s="5" t="n"/>
      <c r="E43" s="11" t="n"/>
      <c r="F43" s="14" t="n"/>
      <c r="G43" s="7">
        <f>IFERROR(IF(OR($A43="",NOT(ISTEXT($A43))),"",SUMIFS('Movements'!$H$6:$H$505,'Movements'!$C$6:$C$505,$A43,'Movements'!$G$6:$G$505,"Received")),"")</f>
        <v/>
      </c>
      <c r="H43" s="7">
        <f>IFERROR(IF(OR($A43="",NOT(ISTEXT($A43))),"",SUMIFS('Movements'!$H$6:$H$505,'Movements'!$C$6:$C$505,$A43,'Movements'!$G$6:$G$505,"Issued")),"")</f>
        <v/>
      </c>
      <c r="I43" s="7">
        <f>IFERROR(IF(OR($A43="",NOT(ISTEXT($A43))),"",SUMIFS('Movements'!$H$6:$H$505,'Movements'!$C$6:$C$505,$A43,'Movements'!$G$6:$G$505,"Adjustment")),"")</f>
        <v/>
      </c>
      <c r="J43" s="7">
        <f>IFERROR(IF(OR($A43="",NOT(ISTEXT($A43)),NOT(ISNUMBER($G43)),NOT(ISNUMBER($H43)),NOT(ISNUMBER($I43))),"",$G43-$H43+$I43),"")</f>
        <v/>
      </c>
      <c r="K43" s="7">
        <f>IFERROR(IF(OR($A43="",NOT(ISTEXT($A43)),NOT(ISNUMBER($F43)),NOT(ISNUMBER($H43))),"",$F43-$H43),"")</f>
        <v/>
      </c>
      <c r="L43" s="7">
        <f>IFERROR(IF(OR($A43="",NOT(ISTEXT($A43)),NOT(ISNUMBER($J43)),NOT(ISNUMBER($K43))),"",$J43-$K43),"")</f>
        <v/>
      </c>
      <c r="M43" s="6">
        <f>IFERROR(IF(OR($A43="",NOT(ISTEXT($A43)),NOT(ISNUMBER($L43))),"",IF($L43&lt;0,"SHORTAGE","OK")),"")</f>
        <v/>
      </c>
      <c r="N43" s="26" t="n"/>
      <c r="O43" s="27">
        <f>IFERROR(IF(OR($A43="",NOT(ISTEXT($A43)),NOT(ISNUMBER($F43)),NOT(ISNUMBER($N43))),"",$F43*$N43),"")</f>
        <v/>
      </c>
      <c r="P43" s="11" t="n"/>
    </row>
    <row r="44" ht="28" customHeight="1">
      <c r="A44" s="5" t="n"/>
      <c r="B44" s="11" t="n"/>
      <c r="C44" s="11" t="n"/>
      <c r="D44" s="5" t="n"/>
      <c r="E44" s="11" t="n"/>
      <c r="F44" s="14" t="n"/>
      <c r="G44" s="7">
        <f>IFERROR(IF(OR($A44="",NOT(ISTEXT($A44))),"",SUMIFS('Movements'!$H$6:$H$505,'Movements'!$C$6:$C$505,$A44,'Movements'!$G$6:$G$505,"Received")),"")</f>
        <v/>
      </c>
      <c r="H44" s="7">
        <f>IFERROR(IF(OR($A44="",NOT(ISTEXT($A44))),"",SUMIFS('Movements'!$H$6:$H$505,'Movements'!$C$6:$C$505,$A44,'Movements'!$G$6:$G$505,"Issued")),"")</f>
        <v/>
      </c>
      <c r="I44" s="7">
        <f>IFERROR(IF(OR($A44="",NOT(ISTEXT($A44))),"",SUMIFS('Movements'!$H$6:$H$505,'Movements'!$C$6:$C$505,$A44,'Movements'!$G$6:$G$505,"Adjustment")),"")</f>
        <v/>
      </c>
      <c r="J44" s="7">
        <f>IFERROR(IF(OR($A44="",NOT(ISTEXT($A44)),NOT(ISNUMBER($G44)),NOT(ISNUMBER($H44)),NOT(ISNUMBER($I44))),"",$G44-$H44+$I44),"")</f>
        <v/>
      </c>
      <c r="K44" s="7">
        <f>IFERROR(IF(OR($A44="",NOT(ISTEXT($A44)),NOT(ISNUMBER($F44)),NOT(ISNUMBER($H44))),"",$F44-$H44),"")</f>
        <v/>
      </c>
      <c r="L44" s="7">
        <f>IFERROR(IF(OR($A44="",NOT(ISTEXT($A44)),NOT(ISNUMBER($J44)),NOT(ISNUMBER($K44))),"",$J44-$K44),"")</f>
        <v/>
      </c>
      <c r="M44" s="6">
        <f>IFERROR(IF(OR($A44="",NOT(ISTEXT($A44)),NOT(ISNUMBER($L44))),"",IF($L44&lt;0,"SHORTAGE","OK")),"")</f>
        <v/>
      </c>
      <c r="N44" s="26" t="n"/>
      <c r="O44" s="27">
        <f>IFERROR(IF(OR($A44="",NOT(ISTEXT($A44)),NOT(ISNUMBER($F44)),NOT(ISNUMBER($N44))),"",$F44*$N44),"")</f>
        <v/>
      </c>
      <c r="P44" s="11" t="n"/>
    </row>
    <row r="45" ht="28" customHeight="1">
      <c r="A45" s="5" t="n"/>
      <c r="B45" s="11" t="n"/>
      <c r="C45" s="11" t="n"/>
      <c r="D45" s="5" t="n"/>
      <c r="E45" s="11" t="n"/>
      <c r="F45" s="14" t="n"/>
      <c r="G45" s="7">
        <f>IFERROR(IF(OR($A45="",NOT(ISTEXT($A45))),"",SUMIFS('Movements'!$H$6:$H$505,'Movements'!$C$6:$C$505,$A45,'Movements'!$G$6:$G$505,"Received")),"")</f>
        <v/>
      </c>
      <c r="H45" s="7">
        <f>IFERROR(IF(OR($A45="",NOT(ISTEXT($A45))),"",SUMIFS('Movements'!$H$6:$H$505,'Movements'!$C$6:$C$505,$A45,'Movements'!$G$6:$G$505,"Issued")),"")</f>
        <v/>
      </c>
      <c r="I45" s="7">
        <f>IFERROR(IF(OR($A45="",NOT(ISTEXT($A45))),"",SUMIFS('Movements'!$H$6:$H$505,'Movements'!$C$6:$C$505,$A45,'Movements'!$G$6:$G$505,"Adjustment")),"")</f>
        <v/>
      </c>
      <c r="J45" s="7">
        <f>IFERROR(IF(OR($A45="",NOT(ISTEXT($A45)),NOT(ISNUMBER($G45)),NOT(ISNUMBER($H45)),NOT(ISNUMBER($I45))),"",$G45-$H45+$I45),"")</f>
        <v/>
      </c>
      <c r="K45" s="7">
        <f>IFERROR(IF(OR($A45="",NOT(ISTEXT($A45)),NOT(ISNUMBER($F45)),NOT(ISNUMBER($H45))),"",$F45-$H45),"")</f>
        <v/>
      </c>
      <c r="L45" s="7">
        <f>IFERROR(IF(OR($A45="",NOT(ISTEXT($A45)),NOT(ISNUMBER($J45)),NOT(ISNUMBER($K45))),"",$J45-$K45),"")</f>
        <v/>
      </c>
      <c r="M45" s="6">
        <f>IFERROR(IF(OR($A45="",NOT(ISTEXT($A45)),NOT(ISNUMBER($L45))),"",IF($L45&lt;0,"SHORTAGE","OK")),"")</f>
        <v/>
      </c>
      <c r="N45" s="26" t="n"/>
      <c r="O45" s="27">
        <f>IFERROR(IF(OR($A45="",NOT(ISTEXT($A45)),NOT(ISNUMBER($F45)),NOT(ISNUMBER($N45))),"",$F45*$N45),"")</f>
        <v/>
      </c>
      <c r="P45" s="11" t="n"/>
    </row>
    <row r="46" ht="28" customHeight="1">
      <c r="A46" s="5" t="n"/>
      <c r="B46" s="11" t="n"/>
      <c r="C46" s="11" t="n"/>
      <c r="D46" s="5" t="n"/>
      <c r="E46" s="11" t="n"/>
      <c r="F46" s="14" t="n"/>
      <c r="G46" s="7">
        <f>IFERROR(IF(OR($A46="",NOT(ISTEXT($A46))),"",SUMIFS('Movements'!$H$6:$H$505,'Movements'!$C$6:$C$505,$A46,'Movements'!$G$6:$G$505,"Received")),"")</f>
        <v/>
      </c>
      <c r="H46" s="7">
        <f>IFERROR(IF(OR($A46="",NOT(ISTEXT($A46))),"",SUMIFS('Movements'!$H$6:$H$505,'Movements'!$C$6:$C$505,$A46,'Movements'!$G$6:$G$505,"Issued")),"")</f>
        <v/>
      </c>
      <c r="I46" s="7">
        <f>IFERROR(IF(OR($A46="",NOT(ISTEXT($A46))),"",SUMIFS('Movements'!$H$6:$H$505,'Movements'!$C$6:$C$505,$A46,'Movements'!$G$6:$G$505,"Adjustment")),"")</f>
        <v/>
      </c>
      <c r="J46" s="7">
        <f>IFERROR(IF(OR($A46="",NOT(ISTEXT($A46)),NOT(ISNUMBER($G46)),NOT(ISNUMBER($H46)),NOT(ISNUMBER($I46))),"",$G46-$H46+$I46),"")</f>
        <v/>
      </c>
      <c r="K46" s="7">
        <f>IFERROR(IF(OR($A46="",NOT(ISTEXT($A46)),NOT(ISNUMBER($F46)),NOT(ISNUMBER($H46))),"",$F46-$H46),"")</f>
        <v/>
      </c>
      <c r="L46" s="7">
        <f>IFERROR(IF(OR($A46="",NOT(ISTEXT($A46)),NOT(ISNUMBER($J46)),NOT(ISNUMBER($K46))),"",$J46-$K46),"")</f>
        <v/>
      </c>
      <c r="M46" s="6">
        <f>IFERROR(IF(OR($A46="",NOT(ISTEXT($A46)),NOT(ISNUMBER($L46))),"",IF($L46&lt;0,"SHORTAGE","OK")),"")</f>
        <v/>
      </c>
      <c r="N46" s="26" t="n"/>
      <c r="O46" s="27">
        <f>IFERROR(IF(OR($A46="",NOT(ISTEXT($A46)),NOT(ISNUMBER($F46)),NOT(ISNUMBER($N46))),"",$F46*$N46),"")</f>
        <v/>
      </c>
      <c r="P46" s="11" t="n"/>
    </row>
    <row r="47" ht="28" customHeight="1">
      <c r="A47" s="5" t="n"/>
      <c r="B47" s="11" t="n"/>
      <c r="C47" s="11" t="n"/>
      <c r="D47" s="5" t="n"/>
      <c r="E47" s="11" t="n"/>
      <c r="F47" s="14" t="n"/>
      <c r="G47" s="7">
        <f>IFERROR(IF(OR($A47="",NOT(ISTEXT($A47))),"",SUMIFS('Movements'!$H$6:$H$505,'Movements'!$C$6:$C$505,$A47,'Movements'!$G$6:$G$505,"Received")),"")</f>
        <v/>
      </c>
      <c r="H47" s="7">
        <f>IFERROR(IF(OR($A47="",NOT(ISTEXT($A47))),"",SUMIFS('Movements'!$H$6:$H$505,'Movements'!$C$6:$C$505,$A47,'Movements'!$G$6:$G$505,"Issued")),"")</f>
        <v/>
      </c>
      <c r="I47" s="7">
        <f>IFERROR(IF(OR($A47="",NOT(ISTEXT($A47))),"",SUMIFS('Movements'!$H$6:$H$505,'Movements'!$C$6:$C$505,$A47,'Movements'!$G$6:$G$505,"Adjustment")),"")</f>
        <v/>
      </c>
      <c r="J47" s="7">
        <f>IFERROR(IF(OR($A47="",NOT(ISTEXT($A47)),NOT(ISNUMBER($G47)),NOT(ISNUMBER($H47)),NOT(ISNUMBER($I47))),"",$G47-$H47+$I47),"")</f>
        <v/>
      </c>
      <c r="K47" s="7">
        <f>IFERROR(IF(OR($A47="",NOT(ISTEXT($A47)),NOT(ISNUMBER($F47)),NOT(ISNUMBER($H47))),"",$F47-$H47),"")</f>
        <v/>
      </c>
      <c r="L47" s="7">
        <f>IFERROR(IF(OR($A47="",NOT(ISTEXT($A47)),NOT(ISNUMBER($J47)),NOT(ISNUMBER($K47))),"",$J47-$K47),"")</f>
        <v/>
      </c>
      <c r="M47" s="6">
        <f>IFERROR(IF(OR($A47="",NOT(ISTEXT($A47)),NOT(ISNUMBER($L47))),"",IF($L47&lt;0,"SHORTAGE","OK")),"")</f>
        <v/>
      </c>
      <c r="N47" s="26" t="n"/>
      <c r="O47" s="27">
        <f>IFERROR(IF(OR($A47="",NOT(ISTEXT($A47)),NOT(ISNUMBER($F47)),NOT(ISNUMBER($N47))),"",$F47*$N47),"")</f>
        <v/>
      </c>
      <c r="P47" s="11" t="n"/>
    </row>
    <row r="48" ht="28" customHeight="1">
      <c r="A48" s="5" t="n"/>
      <c r="B48" s="11" t="n"/>
      <c r="C48" s="11" t="n"/>
      <c r="D48" s="5" t="n"/>
      <c r="E48" s="11" t="n"/>
      <c r="F48" s="14" t="n"/>
      <c r="G48" s="7">
        <f>IFERROR(IF(OR($A48="",NOT(ISTEXT($A48))),"",SUMIFS('Movements'!$H$6:$H$505,'Movements'!$C$6:$C$505,$A48,'Movements'!$G$6:$G$505,"Received")),"")</f>
        <v/>
      </c>
      <c r="H48" s="7">
        <f>IFERROR(IF(OR($A48="",NOT(ISTEXT($A48))),"",SUMIFS('Movements'!$H$6:$H$505,'Movements'!$C$6:$C$505,$A48,'Movements'!$G$6:$G$505,"Issued")),"")</f>
        <v/>
      </c>
      <c r="I48" s="7">
        <f>IFERROR(IF(OR($A48="",NOT(ISTEXT($A48))),"",SUMIFS('Movements'!$H$6:$H$505,'Movements'!$C$6:$C$505,$A48,'Movements'!$G$6:$G$505,"Adjustment")),"")</f>
        <v/>
      </c>
      <c r="J48" s="7">
        <f>IFERROR(IF(OR($A48="",NOT(ISTEXT($A48)),NOT(ISNUMBER($G48)),NOT(ISNUMBER($H48)),NOT(ISNUMBER($I48))),"",$G48-$H48+$I48),"")</f>
        <v/>
      </c>
      <c r="K48" s="7">
        <f>IFERROR(IF(OR($A48="",NOT(ISTEXT($A48)),NOT(ISNUMBER($F48)),NOT(ISNUMBER($H48))),"",$F48-$H48),"")</f>
        <v/>
      </c>
      <c r="L48" s="7">
        <f>IFERROR(IF(OR($A48="",NOT(ISTEXT($A48)),NOT(ISNUMBER($J48)),NOT(ISNUMBER($K48))),"",$J48-$K48),"")</f>
        <v/>
      </c>
      <c r="M48" s="6">
        <f>IFERROR(IF(OR($A48="",NOT(ISTEXT($A48)),NOT(ISNUMBER($L48))),"",IF($L48&lt;0,"SHORTAGE","OK")),"")</f>
        <v/>
      </c>
      <c r="N48" s="26" t="n"/>
      <c r="O48" s="27">
        <f>IFERROR(IF(OR($A48="",NOT(ISTEXT($A48)),NOT(ISNUMBER($F48)),NOT(ISNUMBER($N48))),"",$F48*$N48),"")</f>
        <v/>
      </c>
      <c r="P48" s="11" t="n"/>
    </row>
    <row r="49" ht="28" customHeight="1">
      <c r="A49" s="5" t="n"/>
      <c r="B49" s="11" t="n"/>
      <c r="C49" s="11" t="n"/>
      <c r="D49" s="5" t="n"/>
      <c r="E49" s="11" t="n"/>
      <c r="F49" s="14" t="n"/>
      <c r="G49" s="7">
        <f>IFERROR(IF(OR($A49="",NOT(ISTEXT($A49))),"",SUMIFS('Movements'!$H$6:$H$505,'Movements'!$C$6:$C$505,$A49,'Movements'!$G$6:$G$505,"Received")),"")</f>
        <v/>
      </c>
      <c r="H49" s="7">
        <f>IFERROR(IF(OR($A49="",NOT(ISTEXT($A49))),"",SUMIFS('Movements'!$H$6:$H$505,'Movements'!$C$6:$C$505,$A49,'Movements'!$G$6:$G$505,"Issued")),"")</f>
        <v/>
      </c>
      <c r="I49" s="7">
        <f>IFERROR(IF(OR($A49="",NOT(ISTEXT($A49))),"",SUMIFS('Movements'!$H$6:$H$505,'Movements'!$C$6:$C$505,$A49,'Movements'!$G$6:$G$505,"Adjustment")),"")</f>
        <v/>
      </c>
      <c r="J49" s="7">
        <f>IFERROR(IF(OR($A49="",NOT(ISTEXT($A49)),NOT(ISNUMBER($G49)),NOT(ISNUMBER($H49)),NOT(ISNUMBER($I49))),"",$G49-$H49+$I49),"")</f>
        <v/>
      </c>
      <c r="K49" s="7">
        <f>IFERROR(IF(OR($A49="",NOT(ISTEXT($A49)),NOT(ISNUMBER($F49)),NOT(ISNUMBER($H49))),"",$F49-$H49),"")</f>
        <v/>
      </c>
      <c r="L49" s="7">
        <f>IFERROR(IF(OR($A49="",NOT(ISTEXT($A49)),NOT(ISNUMBER($J49)),NOT(ISNUMBER($K49))),"",$J49-$K49),"")</f>
        <v/>
      </c>
      <c r="M49" s="6">
        <f>IFERROR(IF(OR($A49="",NOT(ISTEXT($A49)),NOT(ISNUMBER($L49))),"",IF($L49&lt;0,"SHORTAGE","OK")),"")</f>
        <v/>
      </c>
      <c r="N49" s="26" t="n"/>
      <c r="O49" s="27">
        <f>IFERROR(IF(OR($A49="",NOT(ISTEXT($A49)),NOT(ISNUMBER($F49)),NOT(ISNUMBER($N49))),"",$F49*$N49),"")</f>
        <v/>
      </c>
      <c r="P49" s="11" t="n"/>
    </row>
    <row r="50" ht="28" customHeight="1">
      <c r="A50" s="5" t="n"/>
      <c r="B50" s="11" t="n"/>
      <c r="C50" s="11" t="n"/>
      <c r="D50" s="5" t="n"/>
      <c r="E50" s="11" t="n"/>
      <c r="F50" s="14" t="n"/>
      <c r="G50" s="7">
        <f>IFERROR(IF(OR($A50="",NOT(ISTEXT($A50))),"",SUMIFS('Movements'!$H$6:$H$505,'Movements'!$C$6:$C$505,$A50,'Movements'!$G$6:$G$505,"Received")),"")</f>
        <v/>
      </c>
      <c r="H50" s="7">
        <f>IFERROR(IF(OR($A50="",NOT(ISTEXT($A50))),"",SUMIFS('Movements'!$H$6:$H$505,'Movements'!$C$6:$C$505,$A50,'Movements'!$G$6:$G$505,"Issued")),"")</f>
        <v/>
      </c>
      <c r="I50" s="7">
        <f>IFERROR(IF(OR($A50="",NOT(ISTEXT($A50))),"",SUMIFS('Movements'!$H$6:$H$505,'Movements'!$C$6:$C$505,$A50,'Movements'!$G$6:$G$505,"Adjustment")),"")</f>
        <v/>
      </c>
      <c r="J50" s="7">
        <f>IFERROR(IF(OR($A50="",NOT(ISTEXT($A50)),NOT(ISNUMBER($G50)),NOT(ISNUMBER($H50)),NOT(ISNUMBER($I50))),"",$G50-$H50+$I50),"")</f>
        <v/>
      </c>
      <c r="K50" s="7">
        <f>IFERROR(IF(OR($A50="",NOT(ISTEXT($A50)),NOT(ISNUMBER($F50)),NOT(ISNUMBER($H50))),"",$F50-$H50),"")</f>
        <v/>
      </c>
      <c r="L50" s="7">
        <f>IFERROR(IF(OR($A50="",NOT(ISTEXT($A50)),NOT(ISNUMBER($J50)),NOT(ISNUMBER($K50))),"",$J50-$K50),"")</f>
        <v/>
      </c>
      <c r="M50" s="6">
        <f>IFERROR(IF(OR($A50="",NOT(ISTEXT($A50)),NOT(ISNUMBER($L50))),"",IF($L50&lt;0,"SHORTAGE","OK")),"")</f>
        <v/>
      </c>
      <c r="N50" s="26" t="n"/>
      <c r="O50" s="27">
        <f>IFERROR(IF(OR($A50="",NOT(ISTEXT($A50)),NOT(ISNUMBER($F50)),NOT(ISNUMBER($N50))),"",$F50*$N50),"")</f>
        <v/>
      </c>
      <c r="P50" s="11" t="n"/>
    </row>
    <row r="51" ht="28" customHeight="1">
      <c r="A51" s="5" t="n"/>
      <c r="B51" s="11" t="n"/>
      <c r="C51" s="11" t="n"/>
      <c r="D51" s="5" t="n"/>
      <c r="E51" s="11" t="n"/>
      <c r="F51" s="14" t="n"/>
      <c r="G51" s="7">
        <f>IFERROR(IF(OR($A51="",NOT(ISTEXT($A51))),"",SUMIFS('Movements'!$H$6:$H$505,'Movements'!$C$6:$C$505,$A51,'Movements'!$G$6:$G$505,"Received")),"")</f>
        <v/>
      </c>
      <c r="H51" s="7">
        <f>IFERROR(IF(OR($A51="",NOT(ISTEXT($A51))),"",SUMIFS('Movements'!$H$6:$H$505,'Movements'!$C$6:$C$505,$A51,'Movements'!$G$6:$G$505,"Issued")),"")</f>
        <v/>
      </c>
      <c r="I51" s="7">
        <f>IFERROR(IF(OR($A51="",NOT(ISTEXT($A51))),"",SUMIFS('Movements'!$H$6:$H$505,'Movements'!$C$6:$C$505,$A51,'Movements'!$G$6:$G$505,"Adjustment")),"")</f>
        <v/>
      </c>
      <c r="J51" s="7">
        <f>IFERROR(IF(OR($A51="",NOT(ISTEXT($A51)),NOT(ISNUMBER($G51)),NOT(ISNUMBER($H51)),NOT(ISNUMBER($I51))),"",$G51-$H51+$I51),"")</f>
        <v/>
      </c>
      <c r="K51" s="7">
        <f>IFERROR(IF(OR($A51="",NOT(ISTEXT($A51)),NOT(ISNUMBER($F51)),NOT(ISNUMBER($H51))),"",$F51-$H51),"")</f>
        <v/>
      </c>
      <c r="L51" s="7">
        <f>IFERROR(IF(OR($A51="",NOT(ISTEXT($A51)),NOT(ISNUMBER($J51)),NOT(ISNUMBER($K51))),"",$J51-$K51),"")</f>
        <v/>
      </c>
      <c r="M51" s="6">
        <f>IFERROR(IF(OR($A51="",NOT(ISTEXT($A51)),NOT(ISNUMBER($L51))),"",IF($L51&lt;0,"SHORTAGE","OK")),"")</f>
        <v/>
      </c>
      <c r="N51" s="26" t="n"/>
      <c r="O51" s="27">
        <f>IFERROR(IF(OR($A51="",NOT(ISTEXT($A51)),NOT(ISNUMBER($F51)),NOT(ISNUMBER($N51))),"",$F51*$N51),"")</f>
        <v/>
      </c>
      <c r="P51" s="11" t="n"/>
    </row>
    <row r="52" ht="28" customHeight="1">
      <c r="A52" s="5" t="n"/>
      <c r="B52" s="11" t="n"/>
      <c r="C52" s="11" t="n"/>
      <c r="D52" s="5" t="n"/>
      <c r="E52" s="11" t="n"/>
      <c r="F52" s="14" t="n"/>
      <c r="G52" s="7">
        <f>IFERROR(IF(OR($A52="",NOT(ISTEXT($A52))),"",SUMIFS('Movements'!$H$6:$H$505,'Movements'!$C$6:$C$505,$A52,'Movements'!$G$6:$G$505,"Received")),"")</f>
        <v/>
      </c>
      <c r="H52" s="7">
        <f>IFERROR(IF(OR($A52="",NOT(ISTEXT($A52))),"",SUMIFS('Movements'!$H$6:$H$505,'Movements'!$C$6:$C$505,$A52,'Movements'!$G$6:$G$505,"Issued")),"")</f>
        <v/>
      </c>
      <c r="I52" s="7">
        <f>IFERROR(IF(OR($A52="",NOT(ISTEXT($A52))),"",SUMIFS('Movements'!$H$6:$H$505,'Movements'!$C$6:$C$505,$A52,'Movements'!$G$6:$G$505,"Adjustment")),"")</f>
        <v/>
      </c>
      <c r="J52" s="7">
        <f>IFERROR(IF(OR($A52="",NOT(ISTEXT($A52)),NOT(ISNUMBER($G52)),NOT(ISNUMBER($H52)),NOT(ISNUMBER($I52))),"",$G52-$H52+$I52),"")</f>
        <v/>
      </c>
      <c r="K52" s="7">
        <f>IFERROR(IF(OR($A52="",NOT(ISTEXT($A52)),NOT(ISNUMBER($F52)),NOT(ISNUMBER($H52))),"",$F52-$H52),"")</f>
        <v/>
      </c>
      <c r="L52" s="7">
        <f>IFERROR(IF(OR($A52="",NOT(ISTEXT($A52)),NOT(ISNUMBER($J52)),NOT(ISNUMBER($K52))),"",$J52-$K52),"")</f>
        <v/>
      </c>
      <c r="M52" s="6">
        <f>IFERROR(IF(OR($A52="",NOT(ISTEXT($A52)),NOT(ISNUMBER($L52))),"",IF($L52&lt;0,"SHORTAGE","OK")),"")</f>
        <v/>
      </c>
      <c r="N52" s="26" t="n"/>
      <c r="O52" s="27">
        <f>IFERROR(IF(OR($A52="",NOT(ISTEXT($A52)),NOT(ISNUMBER($F52)),NOT(ISNUMBER($N52))),"",$F52*$N52),"")</f>
        <v/>
      </c>
      <c r="P52" s="11" t="n"/>
    </row>
    <row r="53" ht="28" customHeight="1">
      <c r="A53" s="5" t="n"/>
      <c r="B53" s="11" t="n"/>
      <c r="C53" s="11" t="n"/>
      <c r="D53" s="5" t="n"/>
      <c r="E53" s="11" t="n"/>
      <c r="F53" s="14" t="n"/>
      <c r="G53" s="7">
        <f>IFERROR(IF(OR($A53="",NOT(ISTEXT($A53))),"",SUMIFS('Movements'!$H$6:$H$505,'Movements'!$C$6:$C$505,$A53,'Movements'!$G$6:$G$505,"Received")),"")</f>
        <v/>
      </c>
      <c r="H53" s="7">
        <f>IFERROR(IF(OR($A53="",NOT(ISTEXT($A53))),"",SUMIFS('Movements'!$H$6:$H$505,'Movements'!$C$6:$C$505,$A53,'Movements'!$G$6:$G$505,"Issued")),"")</f>
        <v/>
      </c>
      <c r="I53" s="7">
        <f>IFERROR(IF(OR($A53="",NOT(ISTEXT($A53))),"",SUMIFS('Movements'!$H$6:$H$505,'Movements'!$C$6:$C$505,$A53,'Movements'!$G$6:$G$505,"Adjustment")),"")</f>
        <v/>
      </c>
      <c r="J53" s="7">
        <f>IFERROR(IF(OR($A53="",NOT(ISTEXT($A53)),NOT(ISNUMBER($G53)),NOT(ISNUMBER($H53)),NOT(ISNUMBER($I53))),"",$G53-$H53+$I53),"")</f>
        <v/>
      </c>
      <c r="K53" s="7">
        <f>IFERROR(IF(OR($A53="",NOT(ISTEXT($A53)),NOT(ISNUMBER($F53)),NOT(ISNUMBER($H53))),"",$F53-$H53),"")</f>
        <v/>
      </c>
      <c r="L53" s="7">
        <f>IFERROR(IF(OR($A53="",NOT(ISTEXT($A53)),NOT(ISNUMBER($J53)),NOT(ISNUMBER($K53))),"",$J53-$K53),"")</f>
        <v/>
      </c>
      <c r="M53" s="6">
        <f>IFERROR(IF(OR($A53="",NOT(ISTEXT($A53)),NOT(ISNUMBER($L53))),"",IF($L53&lt;0,"SHORTAGE","OK")),"")</f>
        <v/>
      </c>
      <c r="N53" s="26" t="n"/>
      <c r="O53" s="27">
        <f>IFERROR(IF(OR($A53="",NOT(ISTEXT($A53)),NOT(ISNUMBER($F53)),NOT(ISNUMBER($N53))),"",$F53*$N53),"")</f>
        <v/>
      </c>
      <c r="P53" s="11" t="n"/>
    </row>
    <row r="54" ht="28" customHeight="1">
      <c r="A54" s="5" t="n"/>
      <c r="B54" s="11" t="n"/>
      <c r="C54" s="11" t="n"/>
      <c r="D54" s="5" t="n"/>
      <c r="E54" s="11" t="n"/>
      <c r="F54" s="14" t="n"/>
      <c r="G54" s="7">
        <f>IFERROR(IF(OR($A54="",NOT(ISTEXT($A54))),"",SUMIFS('Movements'!$H$6:$H$505,'Movements'!$C$6:$C$505,$A54,'Movements'!$G$6:$G$505,"Received")),"")</f>
        <v/>
      </c>
      <c r="H54" s="7">
        <f>IFERROR(IF(OR($A54="",NOT(ISTEXT($A54))),"",SUMIFS('Movements'!$H$6:$H$505,'Movements'!$C$6:$C$505,$A54,'Movements'!$G$6:$G$505,"Issued")),"")</f>
        <v/>
      </c>
      <c r="I54" s="7">
        <f>IFERROR(IF(OR($A54="",NOT(ISTEXT($A54))),"",SUMIFS('Movements'!$H$6:$H$505,'Movements'!$C$6:$C$505,$A54,'Movements'!$G$6:$G$505,"Adjustment")),"")</f>
        <v/>
      </c>
      <c r="J54" s="7">
        <f>IFERROR(IF(OR($A54="",NOT(ISTEXT($A54)),NOT(ISNUMBER($G54)),NOT(ISNUMBER($H54)),NOT(ISNUMBER($I54))),"",$G54-$H54+$I54),"")</f>
        <v/>
      </c>
      <c r="K54" s="7">
        <f>IFERROR(IF(OR($A54="",NOT(ISTEXT($A54)),NOT(ISNUMBER($F54)),NOT(ISNUMBER($H54))),"",$F54-$H54),"")</f>
        <v/>
      </c>
      <c r="L54" s="7">
        <f>IFERROR(IF(OR($A54="",NOT(ISTEXT($A54)),NOT(ISNUMBER($J54)),NOT(ISNUMBER($K54))),"",$J54-$K54),"")</f>
        <v/>
      </c>
      <c r="M54" s="6">
        <f>IFERROR(IF(OR($A54="",NOT(ISTEXT($A54)),NOT(ISNUMBER($L54))),"",IF($L54&lt;0,"SHORTAGE","OK")),"")</f>
        <v/>
      </c>
      <c r="N54" s="26" t="n"/>
      <c r="O54" s="27">
        <f>IFERROR(IF(OR($A54="",NOT(ISTEXT($A54)),NOT(ISNUMBER($F54)),NOT(ISNUMBER($N54))),"",$F54*$N54),"")</f>
        <v/>
      </c>
      <c r="P54" s="11" t="n"/>
    </row>
    <row r="55" ht="28" customHeight="1">
      <c r="A55" s="5" t="n"/>
      <c r="B55" s="11" t="n"/>
      <c r="C55" s="11" t="n"/>
      <c r="D55" s="5" t="n"/>
      <c r="E55" s="11" t="n"/>
      <c r="F55" s="14" t="n"/>
      <c r="G55" s="7">
        <f>IFERROR(IF(OR($A55="",NOT(ISTEXT($A55))),"",SUMIFS('Movements'!$H$6:$H$505,'Movements'!$C$6:$C$505,$A55,'Movements'!$G$6:$G$505,"Received")),"")</f>
        <v/>
      </c>
      <c r="H55" s="7">
        <f>IFERROR(IF(OR($A55="",NOT(ISTEXT($A55))),"",SUMIFS('Movements'!$H$6:$H$505,'Movements'!$C$6:$C$505,$A55,'Movements'!$G$6:$G$505,"Issued")),"")</f>
        <v/>
      </c>
      <c r="I55" s="7">
        <f>IFERROR(IF(OR($A55="",NOT(ISTEXT($A55))),"",SUMIFS('Movements'!$H$6:$H$505,'Movements'!$C$6:$C$505,$A55,'Movements'!$G$6:$G$505,"Adjustment")),"")</f>
        <v/>
      </c>
      <c r="J55" s="7">
        <f>IFERROR(IF(OR($A55="",NOT(ISTEXT($A55)),NOT(ISNUMBER($G55)),NOT(ISNUMBER($H55)),NOT(ISNUMBER($I55))),"",$G55-$H55+$I55),"")</f>
        <v/>
      </c>
      <c r="K55" s="7">
        <f>IFERROR(IF(OR($A55="",NOT(ISTEXT($A55)),NOT(ISNUMBER($F55)),NOT(ISNUMBER($H55))),"",$F55-$H55),"")</f>
        <v/>
      </c>
      <c r="L55" s="7">
        <f>IFERROR(IF(OR($A55="",NOT(ISTEXT($A55)),NOT(ISNUMBER($J55)),NOT(ISNUMBER($K55))),"",$J55-$K55),"")</f>
        <v/>
      </c>
      <c r="M55" s="6">
        <f>IFERROR(IF(OR($A55="",NOT(ISTEXT($A55)),NOT(ISNUMBER($L55))),"",IF($L55&lt;0,"SHORTAGE","OK")),"")</f>
        <v/>
      </c>
      <c r="N55" s="26" t="n"/>
      <c r="O55" s="27">
        <f>IFERROR(IF(OR($A55="",NOT(ISTEXT($A55)),NOT(ISNUMBER($F55)),NOT(ISNUMBER($N55))),"",$F55*$N55),"")</f>
        <v/>
      </c>
      <c r="P55" s="11" t="n"/>
    </row>
    <row r="56" ht="28" customHeight="1">
      <c r="A56" s="5" t="n"/>
      <c r="B56" s="11" t="n"/>
      <c r="C56" s="11" t="n"/>
      <c r="D56" s="5" t="n"/>
      <c r="E56" s="11" t="n"/>
      <c r="F56" s="14" t="n"/>
      <c r="G56" s="7">
        <f>IFERROR(IF(OR($A56="",NOT(ISTEXT($A56))),"",SUMIFS('Movements'!$H$6:$H$505,'Movements'!$C$6:$C$505,$A56,'Movements'!$G$6:$G$505,"Received")),"")</f>
        <v/>
      </c>
      <c r="H56" s="7">
        <f>IFERROR(IF(OR($A56="",NOT(ISTEXT($A56))),"",SUMIFS('Movements'!$H$6:$H$505,'Movements'!$C$6:$C$505,$A56,'Movements'!$G$6:$G$505,"Issued")),"")</f>
        <v/>
      </c>
      <c r="I56" s="7">
        <f>IFERROR(IF(OR($A56="",NOT(ISTEXT($A56))),"",SUMIFS('Movements'!$H$6:$H$505,'Movements'!$C$6:$C$505,$A56,'Movements'!$G$6:$G$505,"Adjustment")),"")</f>
        <v/>
      </c>
      <c r="J56" s="7">
        <f>IFERROR(IF(OR($A56="",NOT(ISTEXT($A56)),NOT(ISNUMBER($G56)),NOT(ISNUMBER($H56)),NOT(ISNUMBER($I56))),"",$G56-$H56+$I56),"")</f>
        <v/>
      </c>
      <c r="K56" s="7">
        <f>IFERROR(IF(OR($A56="",NOT(ISTEXT($A56)),NOT(ISNUMBER($F56)),NOT(ISNUMBER($H56))),"",$F56-$H56),"")</f>
        <v/>
      </c>
      <c r="L56" s="7">
        <f>IFERROR(IF(OR($A56="",NOT(ISTEXT($A56)),NOT(ISNUMBER($J56)),NOT(ISNUMBER($K56))),"",$J56-$K56),"")</f>
        <v/>
      </c>
      <c r="M56" s="6">
        <f>IFERROR(IF(OR($A56="",NOT(ISTEXT($A56)),NOT(ISNUMBER($L56))),"",IF($L56&lt;0,"SHORTAGE","OK")),"")</f>
        <v/>
      </c>
      <c r="N56" s="26" t="n"/>
      <c r="O56" s="27">
        <f>IFERROR(IF(OR($A56="",NOT(ISTEXT($A56)),NOT(ISNUMBER($F56)),NOT(ISNUMBER($N56))),"",$F56*$N56),"")</f>
        <v/>
      </c>
      <c r="P56" s="11" t="n"/>
    </row>
    <row r="57" ht="28" customHeight="1">
      <c r="A57" s="5" t="n"/>
      <c r="B57" s="11" t="n"/>
      <c r="C57" s="11" t="n"/>
      <c r="D57" s="5" t="n"/>
      <c r="E57" s="11" t="n"/>
      <c r="F57" s="14" t="n"/>
      <c r="G57" s="7">
        <f>IFERROR(IF(OR($A57="",NOT(ISTEXT($A57))),"",SUMIFS('Movements'!$H$6:$H$505,'Movements'!$C$6:$C$505,$A57,'Movements'!$G$6:$G$505,"Received")),"")</f>
        <v/>
      </c>
      <c r="H57" s="7">
        <f>IFERROR(IF(OR($A57="",NOT(ISTEXT($A57))),"",SUMIFS('Movements'!$H$6:$H$505,'Movements'!$C$6:$C$505,$A57,'Movements'!$G$6:$G$505,"Issued")),"")</f>
        <v/>
      </c>
      <c r="I57" s="7">
        <f>IFERROR(IF(OR($A57="",NOT(ISTEXT($A57))),"",SUMIFS('Movements'!$H$6:$H$505,'Movements'!$C$6:$C$505,$A57,'Movements'!$G$6:$G$505,"Adjustment")),"")</f>
        <v/>
      </c>
      <c r="J57" s="7">
        <f>IFERROR(IF(OR($A57="",NOT(ISTEXT($A57)),NOT(ISNUMBER($G57)),NOT(ISNUMBER($H57)),NOT(ISNUMBER($I57))),"",$G57-$H57+$I57),"")</f>
        <v/>
      </c>
      <c r="K57" s="7">
        <f>IFERROR(IF(OR($A57="",NOT(ISTEXT($A57)),NOT(ISNUMBER($F57)),NOT(ISNUMBER($H57))),"",$F57-$H57),"")</f>
        <v/>
      </c>
      <c r="L57" s="7">
        <f>IFERROR(IF(OR($A57="",NOT(ISTEXT($A57)),NOT(ISNUMBER($J57)),NOT(ISNUMBER($K57))),"",$J57-$K57),"")</f>
        <v/>
      </c>
      <c r="M57" s="6">
        <f>IFERROR(IF(OR($A57="",NOT(ISTEXT($A57)),NOT(ISNUMBER($L57))),"",IF($L57&lt;0,"SHORTAGE","OK")),"")</f>
        <v/>
      </c>
      <c r="N57" s="26" t="n"/>
      <c r="O57" s="27">
        <f>IFERROR(IF(OR($A57="",NOT(ISTEXT($A57)),NOT(ISNUMBER($F57)),NOT(ISNUMBER($N57))),"",$F57*$N57),"")</f>
        <v/>
      </c>
      <c r="P57" s="11" t="n"/>
    </row>
    <row r="58" ht="28" customHeight="1">
      <c r="A58" s="5" t="n"/>
      <c r="B58" s="11" t="n"/>
      <c r="C58" s="11" t="n"/>
      <c r="D58" s="5" t="n"/>
      <c r="E58" s="11" t="n"/>
      <c r="F58" s="14" t="n"/>
      <c r="G58" s="7">
        <f>IFERROR(IF(OR($A58="",NOT(ISTEXT($A58))),"",SUMIFS('Movements'!$H$6:$H$505,'Movements'!$C$6:$C$505,$A58,'Movements'!$G$6:$G$505,"Received")),"")</f>
        <v/>
      </c>
      <c r="H58" s="7">
        <f>IFERROR(IF(OR($A58="",NOT(ISTEXT($A58))),"",SUMIFS('Movements'!$H$6:$H$505,'Movements'!$C$6:$C$505,$A58,'Movements'!$G$6:$G$505,"Issued")),"")</f>
        <v/>
      </c>
      <c r="I58" s="7">
        <f>IFERROR(IF(OR($A58="",NOT(ISTEXT($A58))),"",SUMIFS('Movements'!$H$6:$H$505,'Movements'!$C$6:$C$505,$A58,'Movements'!$G$6:$G$505,"Adjustment")),"")</f>
        <v/>
      </c>
      <c r="J58" s="7">
        <f>IFERROR(IF(OR($A58="",NOT(ISTEXT($A58)),NOT(ISNUMBER($G58)),NOT(ISNUMBER($H58)),NOT(ISNUMBER($I58))),"",$G58-$H58+$I58),"")</f>
        <v/>
      </c>
      <c r="K58" s="7">
        <f>IFERROR(IF(OR($A58="",NOT(ISTEXT($A58)),NOT(ISNUMBER($F58)),NOT(ISNUMBER($H58))),"",$F58-$H58),"")</f>
        <v/>
      </c>
      <c r="L58" s="7">
        <f>IFERROR(IF(OR($A58="",NOT(ISTEXT($A58)),NOT(ISNUMBER($J58)),NOT(ISNUMBER($K58))),"",$J58-$K58),"")</f>
        <v/>
      </c>
      <c r="M58" s="6">
        <f>IFERROR(IF(OR($A58="",NOT(ISTEXT($A58)),NOT(ISNUMBER($L58))),"",IF($L58&lt;0,"SHORTAGE","OK")),"")</f>
        <v/>
      </c>
      <c r="N58" s="26" t="n"/>
      <c r="O58" s="27">
        <f>IFERROR(IF(OR($A58="",NOT(ISTEXT($A58)),NOT(ISNUMBER($F58)),NOT(ISNUMBER($N58))),"",$F58*$N58),"")</f>
        <v/>
      </c>
      <c r="P58" s="11" t="n"/>
    </row>
    <row r="59" ht="28" customHeight="1">
      <c r="A59" s="5" t="n"/>
      <c r="B59" s="11" t="n"/>
      <c r="C59" s="11" t="n"/>
      <c r="D59" s="5" t="n"/>
      <c r="E59" s="11" t="n"/>
      <c r="F59" s="14" t="n"/>
      <c r="G59" s="7">
        <f>IFERROR(IF(OR($A59="",NOT(ISTEXT($A59))),"",SUMIFS('Movements'!$H$6:$H$505,'Movements'!$C$6:$C$505,$A59,'Movements'!$G$6:$G$505,"Received")),"")</f>
        <v/>
      </c>
      <c r="H59" s="7">
        <f>IFERROR(IF(OR($A59="",NOT(ISTEXT($A59))),"",SUMIFS('Movements'!$H$6:$H$505,'Movements'!$C$6:$C$505,$A59,'Movements'!$G$6:$G$505,"Issued")),"")</f>
        <v/>
      </c>
      <c r="I59" s="7">
        <f>IFERROR(IF(OR($A59="",NOT(ISTEXT($A59))),"",SUMIFS('Movements'!$H$6:$H$505,'Movements'!$C$6:$C$505,$A59,'Movements'!$G$6:$G$505,"Adjustment")),"")</f>
        <v/>
      </c>
      <c r="J59" s="7">
        <f>IFERROR(IF(OR($A59="",NOT(ISTEXT($A59)),NOT(ISNUMBER($G59)),NOT(ISNUMBER($H59)),NOT(ISNUMBER($I59))),"",$G59-$H59+$I59),"")</f>
        <v/>
      </c>
      <c r="K59" s="7">
        <f>IFERROR(IF(OR($A59="",NOT(ISTEXT($A59)),NOT(ISNUMBER($F59)),NOT(ISNUMBER($H59))),"",$F59-$H59),"")</f>
        <v/>
      </c>
      <c r="L59" s="7">
        <f>IFERROR(IF(OR($A59="",NOT(ISTEXT($A59)),NOT(ISNUMBER($J59)),NOT(ISNUMBER($K59))),"",$J59-$K59),"")</f>
        <v/>
      </c>
      <c r="M59" s="6">
        <f>IFERROR(IF(OR($A59="",NOT(ISTEXT($A59)),NOT(ISNUMBER($L59))),"",IF($L59&lt;0,"SHORTAGE","OK")),"")</f>
        <v/>
      </c>
      <c r="N59" s="26" t="n"/>
      <c r="O59" s="27">
        <f>IFERROR(IF(OR($A59="",NOT(ISTEXT($A59)),NOT(ISNUMBER($F59)),NOT(ISNUMBER($N59))),"",$F59*$N59),"")</f>
        <v/>
      </c>
      <c r="P59" s="11" t="n"/>
    </row>
    <row r="60" ht="28" customHeight="1">
      <c r="A60" s="5" t="n"/>
      <c r="B60" s="11" t="n"/>
      <c r="C60" s="11" t="n"/>
      <c r="D60" s="5" t="n"/>
      <c r="E60" s="11" t="n"/>
      <c r="F60" s="14" t="n"/>
      <c r="G60" s="7">
        <f>IFERROR(IF(OR($A60="",NOT(ISTEXT($A60))),"",SUMIFS('Movements'!$H$6:$H$505,'Movements'!$C$6:$C$505,$A60,'Movements'!$G$6:$G$505,"Received")),"")</f>
        <v/>
      </c>
      <c r="H60" s="7">
        <f>IFERROR(IF(OR($A60="",NOT(ISTEXT($A60))),"",SUMIFS('Movements'!$H$6:$H$505,'Movements'!$C$6:$C$505,$A60,'Movements'!$G$6:$G$505,"Issued")),"")</f>
        <v/>
      </c>
      <c r="I60" s="7">
        <f>IFERROR(IF(OR($A60="",NOT(ISTEXT($A60))),"",SUMIFS('Movements'!$H$6:$H$505,'Movements'!$C$6:$C$505,$A60,'Movements'!$G$6:$G$505,"Adjustment")),"")</f>
        <v/>
      </c>
      <c r="J60" s="7">
        <f>IFERROR(IF(OR($A60="",NOT(ISTEXT($A60)),NOT(ISNUMBER($G60)),NOT(ISNUMBER($H60)),NOT(ISNUMBER($I60))),"",$G60-$H60+$I60),"")</f>
        <v/>
      </c>
      <c r="K60" s="7">
        <f>IFERROR(IF(OR($A60="",NOT(ISTEXT($A60)),NOT(ISNUMBER($F60)),NOT(ISNUMBER($H60))),"",$F60-$H60),"")</f>
        <v/>
      </c>
      <c r="L60" s="7">
        <f>IFERROR(IF(OR($A60="",NOT(ISTEXT($A60)),NOT(ISNUMBER($J60)),NOT(ISNUMBER($K60))),"",$J60-$K60),"")</f>
        <v/>
      </c>
      <c r="M60" s="6">
        <f>IFERROR(IF(OR($A60="",NOT(ISTEXT($A60)),NOT(ISNUMBER($L60))),"",IF($L60&lt;0,"SHORTAGE","OK")),"")</f>
        <v/>
      </c>
      <c r="N60" s="26" t="n"/>
      <c r="O60" s="27">
        <f>IFERROR(IF(OR($A60="",NOT(ISTEXT($A60)),NOT(ISNUMBER($F60)),NOT(ISNUMBER($N60))),"",$F60*$N60),"")</f>
        <v/>
      </c>
      <c r="P60" s="11" t="n"/>
    </row>
    <row r="61" ht="28" customHeight="1">
      <c r="A61" s="5" t="n"/>
      <c r="B61" s="11" t="n"/>
      <c r="C61" s="11" t="n"/>
      <c r="D61" s="5" t="n"/>
      <c r="E61" s="11" t="n"/>
      <c r="F61" s="14" t="n"/>
      <c r="G61" s="7">
        <f>IFERROR(IF(OR($A61="",NOT(ISTEXT($A61))),"",SUMIFS('Movements'!$H$6:$H$505,'Movements'!$C$6:$C$505,$A61,'Movements'!$G$6:$G$505,"Received")),"")</f>
        <v/>
      </c>
      <c r="H61" s="7">
        <f>IFERROR(IF(OR($A61="",NOT(ISTEXT($A61))),"",SUMIFS('Movements'!$H$6:$H$505,'Movements'!$C$6:$C$505,$A61,'Movements'!$G$6:$G$505,"Issued")),"")</f>
        <v/>
      </c>
      <c r="I61" s="7">
        <f>IFERROR(IF(OR($A61="",NOT(ISTEXT($A61))),"",SUMIFS('Movements'!$H$6:$H$505,'Movements'!$C$6:$C$505,$A61,'Movements'!$G$6:$G$505,"Adjustment")),"")</f>
        <v/>
      </c>
      <c r="J61" s="7">
        <f>IFERROR(IF(OR($A61="",NOT(ISTEXT($A61)),NOT(ISNUMBER($G61)),NOT(ISNUMBER($H61)),NOT(ISNUMBER($I61))),"",$G61-$H61+$I61),"")</f>
        <v/>
      </c>
      <c r="K61" s="7">
        <f>IFERROR(IF(OR($A61="",NOT(ISTEXT($A61)),NOT(ISNUMBER($F61)),NOT(ISNUMBER($H61))),"",$F61-$H61),"")</f>
        <v/>
      </c>
      <c r="L61" s="7">
        <f>IFERROR(IF(OR($A61="",NOT(ISTEXT($A61)),NOT(ISNUMBER($J61)),NOT(ISNUMBER($K61))),"",$J61-$K61),"")</f>
        <v/>
      </c>
      <c r="M61" s="6">
        <f>IFERROR(IF(OR($A61="",NOT(ISTEXT($A61)),NOT(ISNUMBER($L61))),"",IF($L61&lt;0,"SHORTAGE","OK")),"")</f>
        <v/>
      </c>
      <c r="N61" s="26" t="n"/>
      <c r="O61" s="27">
        <f>IFERROR(IF(OR($A61="",NOT(ISTEXT($A61)),NOT(ISNUMBER($F61)),NOT(ISNUMBER($N61))),"",$F61*$N61),"")</f>
        <v/>
      </c>
      <c r="P61" s="11" t="n"/>
    </row>
    <row r="62" ht="28" customHeight="1">
      <c r="A62" s="5" t="n"/>
      <c r="B62" s="11" t="n"/>
      <c r="C62" s="11" t="n"/>
      <c r="D62" s="5" t="n"/>
      <c r="E62" s="11" t="n"/>
      <c r="F62" s="14" t="n"/>
      <c r="G62" s="7">
        <f>IFERROR(IF(OR($A62="",NOT(ISTEXT($A62))),"",SUMIFS('Movements'!$H$6:$H$505,'Movements'!$C$6:$C$505,$A62,'Movements'!$G$6:$G$505,"Received")),"")</f>
        <v/>
      </c>
      <c r="H62" s="7">
        <f>IFERROR(IF(OR($A62="",NOT(ISTEXT($A62))),"",SUMIFS('Movements'!$H$6:$H$505,'Movements'!$C$6:$C$505,$A62,'Movements'!$G$6:$G$505,"Issued")),"")</f>
        <v/>
      </c>
      <c r="I62" s="7">
        <f>IFERROR(IF(OR($A62="",NOT(ISTEXT($A62))),"",SUMIFS('Movements'!$H$6:$H$505,'Movements'!$C$6:$C$505,$A62,'Movements'!$G$6:$G$505,"Adjustment")),"")</f>
        <v/>
      </c>
      <c r="J62" s="7">
        <f>IFERROR(IF(OR($A62="",NOT(ISTEXT($A62)),NOT(ISNUMBER($G62)),NOT(ISNUMBER($H62)),NOT(ISNUMBER($I62))),"",$G62-$H62+$I62),"")</f>
        <v/>
      </c>
      <c r="K62" s="7">
        <f>IFERROR(IF(OR($A62="",NOT(ISTEXT($A62)),NOT(ISNUMBER($F62)),NOT(ISNUMBER($H62))),"",$F62-$H62),"")</f>
        <v/>
      </c>
      <c r="L62" s="7">
        <f>IFERROR(IF(OR($A62="",NOT(ISTEXT($A62)),NOT(ISNUMBER($J62)),NOT(ISNUMBER($K62))),"",$J62-$K62),"")</f>
        <v/>
      </c>
      <c r="M62" s="6">
        <f>IFERROR(IF(OR($A62="",NOT(ISTEXT($A62)),NOT(ISNUMBER($L62))),"",IF($L62&lt;0,"SHORTAGE","OK")),"")</f>
        <v/>
      </c>
      <c r="N62" s="26" t="n"/>
      <c r="O62" s="27">
        <f>IFERROR(IF(OR($A62="",NOT(ISTEXT($A62)),NOT(ISNUMBER($F62)),NOT(ISNUMBER($N62))),"",$F62*$N62),"")</f>
        <v/>
      </c>
      <c r="P62" s="11" t="n"/>
    </row>
    <row r="63" ht="28" customHeight="1">
      <c r="A63" s="5" t="n"/>
      <c r="B63" s="11" t="n"/>
      <c r="C63" s="11" t="n"/>
      <c r="D63" s="5" t="n"/>
      <c r="E63" s="11" t="n"/>
      <c r="F63" s="14" t="n"/>
      <c r="G63" s="7">
        <f>IFERROR(IF(OR($A63="",NOT(ISTEXT($A63))),"",SUMIFS('Movements'!$H$6:$H$505,'Movements'!$C$6:$C$505,$A63,'Movements'!$G$6:$G$505,"Received")),"")</f>
        <v/>
      </c>
      <c r="H63" s="7">
        <f>IFERROR(IF(OR($A63="",NOT(ISTEXT($A63))),"",SUMIFS('Movements'!$H$6:$H$505,'Movements'!$C$6:$C$505,$A63,'Movements'!$G$6:$G$505,"Issued")),"")</f>
        <v/>
      </c>
      <c r="I63" s="7">
        <f>IFERROR(IF(OR($A63="",NOT(ISTEXT($A63))),"",SUMIFS('Movements'!$H$6:$H$505,'Movements'!$C$6:$C$505,$A63,'Movements'!$G$6:$G$505,"Adjustment")),"")</f>
        <v/>
      </c>
      <c r="J63" s="7">
        <f>IFERROR(IF(OR($A63="",NOT(ISTEXT($A63)),NOT(ISNUMBER($G63)),NOT(ISNUMBER($H63)),NOT(ISNUMBER($I63))),"",$G63-$H63+$I63),"")</f>
        <v/>
      </c>
      <c r="K63" s="7">
        <f>IFERROR(IF(OR($A63="",NOT(ISTEXT($A63)),NOT(ISNUMBER($F63)),NOT(ISNUMBER($H63))),"",$F63-$H63),"")</f>
        <v/>
      </c>
      <c r="L63" s="7">
        <f>IFERROR(IF(OR($A63="",NOT(ISTEXT($A63)),NOT(ISNUMBER($J63)),NOT(ISNUMBER($K63))),"",$J63-$K63),"")</f>
        <v/>
      </c>
      <c r="M63" s="6">
        <f>IFERROR(IF(OR($A63="",NOT(ISTEXT($A63)),NOT(ISNUMBER($L63))),"",IF($L63&lt;0,"SHORTAGE","OK")),"")</f>
        <v/>
      </c>
      <c r="N63" s="26" t="n"/>
      <c r="O63" s="27">
        <f>IFERROR(IF(OR($A63="",NOT(ISTEXT($A63)),NOT(ISNUMBER($F63)),NOT(ISNUMBER($N63))),"",$F63*$N63),"")</f>
        <v/>
      </c>
      <c r="P63" s="11" t="n"/>
    </row>
    <row r="64" ht="28" customHeight="1">
      <c r="A64" s="5" t="n"/>
      <c r="B64" s="11" t="n"/>
      <c r="C64" s="11" t="n"/>
      <c r="D64" s="5" t="n"/>
      <c r="E64" s="11" t="n"/>
      <c r="F64" s="14" t="n"/>
      <c r="G64" s="7">
        <f>IFERROR(IF(OR($A64="",NOT(ISTEXT($A64))),"",SUMIFS('Movements'!$H$6:$H$505,'Movements'!$C$6:$C$505,$A64,'Movements'!$G$6:$G$505,"Received")),"")</f>
        <v/>
      </c>
      <c r="H64" s="7">
        <f>IFERROR(IF(OR($A64="",NOT(ISTEXT($A64))),"",SUMIFS('Movements'!$H$6:$H$505,'Movements'!$C$6:$C$505,$A64,'Movements'!$G$6:$G$505,"Issued")),"")</f>
        <v/>
      </c>
      <c r="I64" s="7">
        <f>IFERROR(IF(OR($A64="",NOT(ISTEXT($A64))),"",SUMIFS('Movements'!$H$6:$H$505,'Movements'!$C$6:$C$505,$A64,'Movements'!$G$6:$G$505,"Adjustment")),"")</f>
        <v/>
      </c>
      <c r="J64" s="7">
        <f>IFERROR(IF(OR($A64="",NOT(ISTEXT($A64)),NOT(ISNUMBER($G64)),NOT(ISNUMBER($H64)),NOT(ISNUMBER($I64))),"",$G64-$H64+$I64),"")</f>
        <v/>
      </c>
      <c r="K64" s="7">
        <f>IFERROR(IF(OR($A64="",NOT(ISTEXT($A64)),NOT(ISNUMBER($F64)),NOT(ISNUMBER($H64))),"",$F64-$H64),"")</f>
        <v/>
      </c>
      <c r="L64" s="7">
        <f>IFERROR(IF(OR($A64="",NOT(ISTEXT($A64)),NOT(ISNUMBER($J64)),NOT(ISNUMBER($K64))),"",$J64-$K64),"")</f>
        <v/>
      </c>
      <c r="M64" s="6">
        <f>IFERROR(IF(OR($A64="",NOT(ISTEXT($A64)),NOT(ISNUMBER($L64))),"",IF($L64&lt;0,"SHORTAGE","OK")),"")</f>
        <v/>
      </c>
      <c r="N64" s="26" t="n"/>
      <c r="O64" s="27">
        <f>IFERROR(IF(OR($A64="",NOT(ISTEXT($A64)),NOT(ISNUMBER($F64)),NOT(ISNUMBER($N64))),"",$F64*$N64),"")</f>
        <v/>
      </c>
      <c r="P64" s="11" t="n"/>
    </row>
    <row r="65" ht="28" customHeight="1">
      <c r="A65" s="5" t="n"/>
      <c r="B65" s="11" t="n"/>
      <c r="C65" s="11" t="n"/>
      <c r="D65" s="5" t="n"/>
      <c r="E65" s="11" t="n"/>
      <c r="F65" s="14" t="n"/>
      <c r="G65" s="7">
        <f>IFERROR(IF(OR($A65="",NOT(ISTEXT($A65))),"",SUMIFS('Movements'!$H$6:$H$505,'Movements'!$C$6:$C$505,$A65,'Movements'!$G$6:$G$505,"Received")),"")</f>
        <v/>
      </c>
      <c r="H65" s="7">
        <f>IFERROR(IF(OR($A65="",NOT(ISTEXT($A65))),"",SUMIFS('Movements'!$H$6:$H$505,'Movements'!$C$6:$C$505,$A65,'Movements'!$G$6:$G$505,"Issued")),"")</f>
        <v/>
      </c>
      <c r="I65" s="7">
        <f>IFERROR(IF(OR($A65="",NOT(ISTEXT($A65))),"",SUMIFS('Movements'!$H$6:$H$505,'Movements'!$C$6:$C$505,$A65,'Movements'!$G$6:$G$505,"Adjustment")),"")</f>
        <v/>
      </c>
      <c r="J65" s="7">
        <f>IFERROR(IF(OR($A65="",NOT(ISTEXT($A65)),NOT(ISNUMBER($G65)),NOT(ISNUMBER($H65)),NOT(ISNUMBER($I65))),"",$G65-$H65+$I65),"")</f>
        <v/>
      </c>
      <c r="K65" s="7">
        <f>IFERROR(IF(OR($A65="",NOT(ISTEXT($A65)),NOT(ISNUMBER($F65)),NOT(ISNUMBER($H65))),"",$F65-$H65),"")</f>
        <v/>
      </c>
      <c r="L65" s="7">
        <f>IFERROR(IF(OR($A65="",NOT(ISTEXT($A65)),NOT(ISNUMBER($J65)),NOT(ISNUMBER($K65))),"",$J65-$K65),"")</f>
        <v/>
      </c>
      <c r="M65" s="6">
        <f>IFERROR(IF(OR($A65="",NOT(ISTEXT($A65)),NOT(ISNUMBER($L65))),"",IF($L65&lt;0,"SHORTAGE","OK")),"")</f>
        <v/>
      </c>
      <c r="N65" s="26" t="n"/>
      <c r="O65" s="27">
        <f>IFERROR(IF(OR($A65="",NOT(ISTEXT($A65)),NOT(ISNUMBER($F65)),NOT(ISNUMBER($N65))),"",$F65*$N65),"")</f>
        <v/>
      </c>
      <c r="P65" s="11" t="n"/>
    </row>
    <row r="66" ht="28" customHeight="1">
      <c r="A66" s="5" t="n"/>
      <c r="B66" s="11" t="n"/>
      <c r="C66" s="11" t="n"/>
      <c r="D66" s="5" t="n"/>
      <c r="E66" s="11" t="n"/>
      <c r="F66" s="14" t="n"/>
      <c r="G66" s="7">
        <f>IFERROR(IF(OR($A66="",NOT(ISTEXT($A66))),"",SUMIFS('Movements'!$H$6:$H$505,'Movements'!$C$6:$C$505,$A66,'Movements'!$G$6:$G$505,"Received")),"")</f>
        <v/>
      </c>
      <c r="H66" s="7">
        <f>IFERROR(IF(OR($A66="",NOT(ISTEXT($A66))),"",SUMIFS('Movements'!$H$6:$H$505,'Movements'!$C$6:$C$505,$A66,'Movements'!$G$6:$G$505,"Issued")),"")</f>
        <v/>
      </c>
      <c r="I66" s="7">
        <f>IFERROR(IF(OR($A66="",NOT(ISTEXT($A66))),"",SUMIFS('Movements'!$H$6:$H$505,'Movements'!$C$6:$C$505,$A66,'Movements'!$G$6:$G$505,"Adjustment")),"")</f>
        <v/>
      </c>
      <c r="J66" s="7">
        <f>IFERROR(IF(OR($A66="",NOT(ISTEXT($A66)),NOT(ISNUMBER($G66)),NOT(ISNUMBER($H66)),NOT(ISNUMBER($I66))),"",$G66-$H66+$I66),"")</f>
        <v/>
      </c>
      <c r="K66" s="7">
        <f>IFERROR(IF(OR($A66="",NOT(ISTEXT($A66)),NOT(ISNUMBER($F66)),NOT(ISNUMBER($H66))),"",$F66-$H66),"")</f>
        <v/>
      </c>
      <c r="L66" s="7">
        <f>IFERROR(IF(OR($A66="",NOT(ISTEXT($A66)),NOT(ISNUMBER($J66)),NOT(ISNUMBER($K66))),"",$J66-$K66),"")</f>
        <v/>
      </c>
      <c r="M66" s="6">
        <f>IFERROR(IF(OR($A66="",NOT(ISTEXT($A66)),NOT(ISNUMBER($L66))),"",IF($L66&lt;0,"SHORTAGE","OK")),"")</f>
        <v/>
      </c>
      <c r="N66" s="26" t="n"/>
      <c r="O66" s="27">
        <f>IFERROR(IF(OR($A66="",NOT(ISTEXT($A66)),NOT(ISNUMBER($F66)),NOT(ISNUMBER($N66))),"",$F66*$N66),"")</f>
        <v/>
      </c>
      <c r="P66" s="11" t="n"/>
    </row>
    <row r="67" ht="28" customHeight="1">
      <c r="A67" s="5" t="n"/>
      <c r="B67" s="11" t="n"/>
      <c r="C67" s="11" t="n"/>
      <c r="D67" s="5" t="n"/>
      <c r="E67" s="11" t="n"/>
      <c r="F67" s="14" t="n"/>
      <c r="G67" s="7">
        <f>IFERROR(IF(OR($A67="",NOT(ISTEXT($A67))),"",SUMIFS('Movements'!$H$6:$H$505,'Movements'!$C$6:$C$505,$A67,'Movements'!$G$6:$G$505,"Received")),"")</f>
        <v/>
      </c>
      <c r="H67" s="7">
        <f>IFERROR(IF(OR($A67="",NOT(ISTEXT($A67))),"",SUMIFS('Movements'!$H$6:$H$505,'Movements'!$C$6:$C$505,$A67,'Movements'!$G$6:$G$505,"Issued")),"")</f>
        <v/>
      </c>
      <c r="I67" s="7">
        <f>IFERROR(IF(OR($A67="",NOT(ISTEXT($A67))),"",SUMIFS('Movements'!$H$6:$H$505,'Movements'!$C$6:$C$505,$A67,'Movements'!$G$6:$G$505,"Adjustment")),"")</f>
        <v/>
      </c>
      <c r="J67" s="7">
        <f>IFERROR(IF(OR($A67="",NOT(ISTEXT($A67)),NOT(ISNUMBER($G67)),NOT(ISNUMBER($H67)),NOT(ISNUMBER($I67))),"",$G67-$H67+$I67),"")</f>
        <v/>
      </c>
      <c r="K67" s="7">
        <f>IFERROR(IF(OR($A67="",NOT(ISTEXT($A67)),NOT(ISNUMBER($F67)),NOT(ISNUMBER($H67))),"",$F67-$H67),"")</f>
        <v/>
      </c>
      <c r="L67" s="7">
        <f>IFERROR(IF(OR($A67="",NOT(ISTEXT($A67)),NOT(ISNUMBER($J67)),NOT(ISNUMBER($K67))),"",$J67-$K67),"")</f>
        <v/>
      </c>
      <c r="M67" s="6">
        <f>IFERROR(IF(OR($A67="",NOT(ISTEXT($A67)),NOT(ISNUMBER($L67))),"",IF($L67&lt;0,"SHORTAGE","OK")),"")</f>
        <v/>
      </c>
      <c r="N67" s="26" t="n"/>
      <c r="O67" s="27">
        <f>IFERROR(IF(OR($A67="",NOT(ISTEXT($A67)),NOT(ISNUMBER($F67)),NOT(ISNUMBER($N67))),"",$F67*$N67),"")</f>
        <v/>
      </c>
      <c r="P67" s="11" t="n"/>
    </row>
    <row r="68" ht="28" customHeight="1">
      <c r="A68" s="5" t="n"/>
      <c r="B68" s="11" t="n"/>
      <c r="C68" s="11" t="n"/>
      <c r="D68" s="5" t="n"/>
      <c r="E68" s="11" t="n"/>
      <c r="F68" s="14" t="n"/>
      <c r="G68" s="7">
        <f>IFERROR(IF(OR($A68="",NOT(ISTEXT($A68))),"",SUMIFS('Movements'!$H$6:$H$505,'Movements'!$C$6:$C$505,$A68,'Movements'!$G$6:$G$505,"Received")),"")</f>
        <v/>
      </c>
      <c r="H68" s="7">
        <f>IFERROR(IF(OR($A68="",NOT(ISTEXT($A68))),"",SUMIFS('Movements'!$H$6:$H$505,'Movements'!$C$6:$C$505,$A68,'Movements'!$G$6:$G$505,"Issued")),"")</f>
        <v/>
      </c>
      <c r="I68" s="7">
        <f>IFERROR(IF(OR($A68="",NOT(ISTEXT($A68))),"",SUMIFS('Movements'!$H$6:$H$505,'Movements'!$C$6:$C$505,$A68,'Movements'!$G$6:$G$505,"Adjustment")),"")</f>
        <v/>
      </c>
      <c r="J68" s="7">
        <f>IFERROR(IF(OR($A68="",NOT(ISTEXT($A68)),NOT(ISNUMBER($G68)),NOT(ISNUMBER($H68)),NOT(ISNUMBER($I68))),"",$G68-$H68+$I68),"")</f>
        <v/>
      </c>
      <c r="K68" s="7">
        <f>IFERROR(IF(OR($A68="",NOT(ISTEXT($A68)),NOT(ISNUMBER($F68)),NOT(ISNUMBER($H68))),"",$F68-$H68),"")</f>
        <v/>
      </c>
      <c r="L68" s="7">
        <f>IFERROR(IF(OR($A68="",NOT(ISTEXT($A68)),NOT(ISNUMBER($J68)),NOT(ISNUMBER($K68))),"",$J68-$K68),"")</f>
        <v/>
      </c>
      <c r="M68" s="6">
        <f>IFERROR(IF(OR($A68="",NOT(ISTEXT($A68)),NOT(ISNUMBER($L68))),"",IF($L68&lt;0,"SHORTAGE","OK")),"")</f>
        <v/>
      </c>
      <c r="N68" s="26" t="n"/>
      <c r="O68" s="27">
        <f>IFERROR(IF(OR($A68="",NOT(ISTEXT($A68)),NOT(ISNUMBER($F68)),NOT(ISNUMBER($N68))),"",$F68*$N68),"")</f>
        <v/>
      </c>
      <c r="P68" s="11" t="n"/>
    </row>
    <row r="69" ht="28" customHeight="1">
      <c r="A69" s="5" t="n"/>
      <c r="B69" s="11" t="n"/>
      <c r="C69" s="11" t="n"/>
      <c r="D69" s="5" t="n"/>
      <c r="E69" s="11" t="n"/>
      <c r="F69" s="14" t="n"/>
      <c r="G69" s="7">
        <f>IFERROR(IF(OR($A69="",NOT(ISTEXT($A69))),"",SUMIFS('Movements'!$H$6:$H$505,'Movements'!$C$6:$C$505,$A69,'Movements'!$G$6:$G$505,"Received")),"")</f>
        <v/>
      </c>
      <c r="H69" s="7">
        <f>IFERROR(IF(OR($A69="",NOT(ISTEXT($A69))),"",SUMIFS('Movements'!$H$6:$H$505,'Movements'!$C$6:$C$505,$A69,'Movements'!$G$6:$G$505,"Issued")),"")</f>
        <v/>
      </c>
      <c r="I69" s="7">
        <f>IFERROR(IF(OR($A69="",NOT(ISTEXT($A69))),"",SUMIFS('Movements'!$H$6:$H$505,'Movements'!$C$6:$C$505,$A69,'Movements'!$G$6:$G$505,"Adjustment")),"")</f>
        <v/>
      </c>
      <c r="J69" s="7">
        <f>IFERROR(IF(OR($A69="",NOT(ISTEXT($A69)),NOT(ISNUMBER($G69)),NOT(ISNUMBER($H69)),NOT(ISNUMBER($I69))),"",$G69-$H69+$I69),"")</f>
        <v/>
      </c>
      <c r="K69" s="7">
        <f>IFERROR(IF(OR($A69="",NOT(ISTEXT($A69)),NOT(ISNUMBER($F69)),NOT(ISNUMBER($H69))),"",$F69-$H69),"")</f>
        <v/>
      </c>
      <c r="L69" s="7">
        <f>IFERROR(IF(OR($A69="",NOT(ISTEXT($A69)),NOT(ISNUMBER($J69)),NOT(ISNUMBER($K69))),"",$J69-$K69),"")</f>
        <v/>
      </c>
      <c r="M69" s="6">
        <f>IFERROR(IF(OR($A69="",NOT(ISTEXT($A69)),NOT(ISNUMBER($L69))),"",IF($L69&lt;0,"SHORTAGE","OK")),"")</f>
        <v/>
      </c>
      <c r="N69" s="26" t="n"/>
      <c r="O69" s="27">
        <f>IFERROR(IF(OR($A69="",NOT(ISTEXT($A69)),NOT(ISNUMBER($F69)),NOT(ISNUMBER($N69))),"",$F69*$N69),"")</f>
        <v/>
      </c>
      <c r="P69" s="11" t="n"/>
    </row>
    <row r="70" ht="28" customHeight="1">
      <c r="A70" s="5" t="n"/>
      <c r="B70" s="11" t="n"/>
      <c r="C70" s="11" t="n"/>
      <c r="D70" s="5" t="n"/>
      <c r="E70" s="11" t="n"/>
      <c r="F70" s="14" t="n"/>
      <c r="G70" s="7">
        <f>IFERROR(IF(OR($A70="",NOT(ISTEXT($A70))),"",SUMIFS('Movements'!$H$6:$H$505,'Movements'!$C$6:$C$505,$A70,'Movements'!$G$6:$G$505,"Received")),"")</f>
        <v/>
      </c>
      <c r="H70" s="7">
        <f>IFERROR(IF(OR($A70="",NOT(ISTEXT($A70))),"",SUMIFS('Movements'!$H$6:$H$505,'Movements'!$C$6:$C$505,$A70,'Movements'!$G$6:$G$505,"Issued")),"")</f>
        <v/>
      </c>
      <c r="I70" s="7">
        <f>IFERROR(IF(OR($A70="",NOT(ISTEXT($A70))),"",SUMIFS('Movements'!$H$6:$H$505,'Movements'!$C$6:$C$505,$A70,'Movements'!$G$6:$G$505,"Adjustment")),"")</f>
        <v/>
      </c>
      <c r="J70" s="7">
        <f>IFERROR(IF(OR($A70="",NOT(ISTEXT($A70)),NOT(ISNUMBER($G70)),NOT(ISNUMBER($H70)),NOT(ISNUMBER($I70))),"",$G70-$H70+$I70),"")</f>
        <v/>
      </c>
      <c r="K70" s="7">
        <f>IFERROR(IF(OR($A70="",NOT(ISTEXT($A70)),NOT(ISNUMBER($F70)),NOT(ISNUMBER($H70))),"",$F70-$H70),"")</f>
        <v/>
      </c>
      <c r="L70" s="7">
        <f>IFERROR(IF(OR($A70="",NOT(ISTEXT($A70)),NOT(ISNUMBER($J70)),NOT(ISNUMBER($K70))),"",$J70-$K70),"")</f>
        <v/>
      </c>
      <c r="M70" s="6">
        <f>IFERROR(IF(OR($A70="",NOT(ISTEXT($A70)),NOT(ISNUMBER($L70))),"",IF($L70&lt;0,"SHORTAGE","OK")),"")</f>
        <v/>
      </c>
      <c r="N70" s="26" t="n"/>
      <c r="O70" s="27">
        <f>IFERROR(IF(OR($A70="",NOT(ISTEXT($A70)),NOT(ISNUMBER($F70)),NOT(ISNUMBER($N70))),"",$F70*$N70),"")</f>
        <v/>
      </c>
      <c r="P70" s="11" t="n"/>
    </row>
    <row r="71" ht="28" customHeight="1">
      <c r="A71" s="5" t="n"/>
      <c r="B71" s="11" t="n"/>
      <c r="C71" s="11" t="n"/>
      <c r="D71" s="5" t="n"/>
      <c r="E71" s="11" t="n"/>
      <c r="F71" s="14" t="n"/>
      <c r="G71" s="7">
        <f>IFERROR(IF(OR($A71="",NOT(ISTEXT($A71))),"",SUMIFS('Movements'!$H$6:$H$505,'Movements'!$C$6:$C$505,$A71,'Movements'!$G$6:$G$505,"Received")),"")</f>
        <v/>
      </c>
      <c r="H71" s="7">
        <f>IFERROR(IF(OR($A71="",NOT(ISTEXT($A71))),"",SUMIFS('Movements'!$H$6:$H$505,'Movements'!$C$6:$C$505,$A71,'Movements'!$G$6:$G$505,"Issued")),"")</f>
        <v/>
      </c>
      <c r="I71" s="7">
        <f>IFERROR(IF(OR($A71="",NOT(ISTEXT($A71))),"",SUMIFS('Movements'!$H$6:$H$505,'Movements'!$C$6:$C$505,$A71,'Movements'!$G$6:$G$505,"Adjustment")),"")</f>
        <v/>
      </c>
      <c r="J71" s="7">
        <f>IFERROR(IF(OR($A71="",NOT(ISTEXT($A71)),NOT(ISNUMBER($G71)),NOT(ISNUMBER($H71)),NOT(ISNUMBER($I71))),"",$G71-$H71+$I71),"")</f>
        <v/>
      </c>
      <c r="K71" s="7">
        <f>IFERROR(IF(OR($A71="",NOT(ISTEXT($A71)),NOT(ISNUMBER($F71)),NOT(ISNUMBER($H71))),"",$F71-$H71),"")</f>
        <v/>
      </c>
      <c r="L71" s="7">
        <f>IFERROR(IF(OR($A71="",NOT(ISTEXT($A71)),NOT(ISNUMBER($J71)),NOT(ISNUMBER($K71))),"",$J71-$K71),"")</f>
        <v/>
      </c>
      <c r="M71" s="6">
        <f>IFERROR(IF(OR($A71="",NOT(ISTEXT($A71)),NOT(ISNUMBER($L71))),"",IF($L71&lt;0,"SHORTAGE","OK")),"")</f>
        <v/>
      </c>
      <c r="N71" s="26" t="n"/>
      <c r="O71" s="27">
        <f>IFERROR(IF(OR($A71="",NOT(ISTEXT($A71)),NOT(ISNUMBER($F71)),NOT(ISNUMBER($N71))),"",$F71*$N71),"")</f>
        <v/>
      </c>
      <c r="P71" s="11" t="n"/>
    </row>
    <row r="72" ht="28" customHeight="1">
      <c r="A72" s="5" t="n"/>
      <c r="B72" s="11" t="n"/>
      <c r="C72" s="11" t="n"/>
      <c r="D72" s="5" t="n"/>
      <c r="E72" s="11" t="n"/>
      <c r="F72" s="14" t="n"/>
      <c r="G72" s="7">
        <f>IFERROR(IF(OR($A72="",NOT(ISTEXT($A72))),"",SUMIFS('Movements'!$H$6:$H$505,'Movements'!$C$6:$C$505,$A72,'Movements'!$G$6:$G$505,"Received")),"")</f>
        <v/>
      </c>
      <c r="H72" s="7">
        <f>IFERROR(IF(OR($A72="",NOT(ISTEXT($A72))),"",SUMIFS('Movements'!$H$6:$H$505,'Movements'!$C$6:$C$505,$A72,'Movements'!$G$6:$G$505,"Issued")),"")</f>
        <v/>
      </c>
      <c r="I72" s="7">
        <f>IFERROR(IF(OR($A72="",NOT(ISTEXT($A72))),"",SUMIFS('Movements'!$H$6:$H$505,'Movements'!$C$6:$C$505,$A72,'Movements'!$G$6:$G$505,"Adjustment")),"")</f>
        <v/>
      </c>
      <c r="J72" s="7">
        <f>IFERROR(IF(OR($A72="",NOT(ISTEXT($A72)),NOT(ISNUMBER($G72)),NOT(ISNUMBER($H72)),NOT(ISNUMBER($I72))),"",$G72-$H72+$I72),"")</f>
        <v/>
      </c>
      <c r="K72" s="7">
        <f>IFERROR(IF(OR($A72="",NOT(ISTEXT($A72)),NOT(ISNUMBER($F72)),NOT(ISNUMBER($H72))),"",$F72-$H72),"")</f>
        <v/>
      </c>
      <c r="L72" s="7">
        <f>IFERROR(IF(OR($A72="",NOT(ISTEXT($A72)),NOT(ISNUMBER($J72)),NOT(ISNUMBER($K72))),"",$J72-$K72),"")</f>
        <v/>
      </c>
      <c r="M72" s="6">
        <f>IFERROR(IF(OR($A72="",NOT(ISTEXT($A72)),NOT(ISNUMBER($L72))),"",IF($L72&lt;0,"SHORTAGE","OK")),"")</f>
        <v/>
      </c>
      <c r="N72" s="26" t="n"/>
      <c r="O72" s="27">
        <f>IFERROR(IF(OR($A72="",NOT(ISTEXT($A72)),NOT(ISNUMBER($F72)),NOT(ISNUMBER($N72))),"",$F72*$N72),"")</f>
        <v/>
      </c>
      <c r="P72" s="11" t="n"/>
    </row>
    <row r="73" ht="28" customHeight="1">
      <c r="A73" s="5" t="n"/>
      <c r="B73" s="11" t="n"/>
      <c r="C73" s="11" t="n"/>
      <c r="D73" s="5" t="n"/>
      <c r="E73" s="11" t="n"/>
      <c r="F73" s="14" t="n"/>
      <c r="G73" s="7">
        <f>IFERROR(IF(OR($A73="",NOT(ISTEXT($A73))),"",SUMIFS('Movements'!$H$6:$H$505,'Movements'!$C$6:$C$505,$A73,'Movements'!$G$6:$G$505,"Received")),"")</f>
        <v/>
      </c>
      <c r="H73" s="7">
        <f>IFERROR(IF(OR($A73="",NOT(ISTEXT($A73))),"",SUMIFS('Movements'!$H$6:$H$505,'Movements'!$C$6:$C$505,$A73,'Movements'!$G$6:$G$505,"Issued")),"")</f>
        <v/>
      </c>
      <c r="I73" s="7">
        <f>IFERROR(IF(OR($A73="",NOT(ISTEXT($A73))),"",SUMIFS('Movements'!$H$6:$H$505,'Movements'!$C$6:$C$505,$A73,'Movements'!$G$6:$G$505,"Adjustment")),"")</f>
        <v/>
      </c>
      <c r="J73" s="7">
        <f>IFERROR(IF(OR($A73="",NOT(ISTEXT($A73)),NOT(ISNUMBER($G73)),NOT(ISNUMBER($H73)),NOT(ISNUMBER($I73))),"",$G73-$H73+$I73),"")</f>
        <v/>
      </c>
      <c r="K73" s="7">
        <f>IFERROR(IF(OR($A73="",NOT(ISTEXT($A73)),NOT(ISNUMBER($F73)),NOT(ISNUMBER($H73))),"",$F73-$H73),"")</f>
        <v/>
      </c>
      <c r="L73" s="7">
        <f>IFERROR(IF(OR($A73="",NOT(ISTEXT($A73)),NOT(ISNUMBER($J73)),NOT(ISNUMBER($K73))),"",$J73-$K73),"")</f>
        <v/>
      </c>
      <c r="M73" s="6">
        <f>IFERROR(IF(OR($A73="",NOT(ISTEXT($A73)),NOT(ISNUMBER($L73))),"",IF($L73&lt;0,"SHORTAGE","OK")),"")</f>
        <v/>
      </c>
      <c r="N73" s="26" t="n"/>
      <c r="O73" s="27">
        <f>IFERROR(IF(OR($A73="",NOT(ISTEXT($A73)),NOT(ISNUMBER($F73)),NOT(ISNUMBER($N73))),"",$F73*$N73),"")</f>
        <v/>
      </c>
      <c r="P73" s="11" t="n"/>
    </row>
    <row r="74" ht="28" customHeight="1">
      <c r="A74" s="5" t="n"/>
      <c r="B74" s="11" t="n"/>
      <c r="C74" s="11" t="n"/>
      <c r="D74" s="5" t="n"/>
      <c r="E74" s="11" t="n"/>
      <c r="F74" s="14" t="n"/>
      <c r="G74" s="7">
        <f>IFERROR(IF(OR($A74="",NOT(ISTEXT($A74))),"",SUMIFS('Movements'!$H$6:$H$505,'Movements'!$C$6:$C$505,$A74,'Movements'!$G$6:$G$505,"Received")),"")</f>
        <v/>
      </c>
      <c r="H74" s="7">
        <f>IFERROR(IF(OR($A74="",NOT(ISTEXT($A74))),"",SUMIFS('Movements'!$H$6:$H$505,'Movements'!$C$6:$C$505,$A74,'Movements'!$G$6:$G$505,"Issued")),"")</f>
        <v/>
      </c>
      <c r="I74" s="7">
        <f>IFERROR(IF(OR($A74="",NOT(ISTEXT($A74))),"",SUMIFS('Movements'!$H$6:$H$505,'Movements'!$C$6:$C$505,$A74,'Movements'!$G$6:$G$505,"Adjustment")),"")</f>
        <v/>
      </c>
      <c r="J74" s="7">
        <f>IFERROR(IF(OR($A74="",NOT(ISTEXT($A74)),NOT(ISNUMBER($G74)),NOT(ISNUMBER($H74)),NOT(ISNUMBER($I74))),"",$G74-$H74+$I74),"")</f>
        <v/>
      </c>
      <c r="K74" s="7">
        <f>IFERROR(IF(OR($A74="",NOT(ISTEXT($A74)),NOT(ISNUMBER($F74)),NOT(ISNUMBER($H74))),"",$F74-$H74),"")</f>
        <v/>
      </c>
      <c r="L74" s="7">
        <f>IFERROR(IF(OR($A74="",NOT(ISTEXT($A74)),NOT(ISNUMBER($J74)),NOT(ISNUMBER($K74))),"",$J74-$K74),"")</f>
        <v/>
      </c>
      <c r="M74" s="6">
        <f>IFERROR(IF(OR($A74="",NOT(ISTEXT($A74)),NOT(ISNUMBER($L74))),"",IF($L74&lt;0,"SHORTAGE","OK")),"")</f>
        <v/>
      </c>
      <c r="N74" s="26" t="n"/>
      <c r="O74" s="27">
        <f>IFERROR(IF(OR($A74="",NOT(ISTEXT($A74)),NOT(ISNUMBER($F74)),NOT(ISNUMBER($N74))),"",$F74*$N74),"")</f>
        <v/>
      </c>
      <c r="P74" s="11" t="n"/>
    </row>
    <row r="75" ht="28" customHeight="1">
      <c r="A75" s="5" t="n"/>
      <c r="B75" s="11" t="n"/>
      <c r="C75" s="11" t="n"/>
      <c r="D75" s="5" t="n"/>
      <c r="E75" s="11" t="n"/>
      <c r="F75" s="14" t="n"/>
      <c r="G75" s="7">
        <f>IFERROR(IF(OR($A75="",NOT(ISTEXT($A75))),"",SUMIFS('Movements'!$H$6:$H$505,'Movements'!$C$6:$C$505,$A75,'Movements'!$G$6:$G$505,"Received")),"")</f>
        <v/>
      </c>
      <c r="H75" s="7">
        <f>IFERROR(IF(OR($A75="",NOT(ISTEXT($A75))),"",SUMIFS('Movements'!$H$6:$H$505,'Movements'!$C$6:$C$505,$A75,'Movements'!$G$6:$G$505,"Issued")),"")</f>
        <v/>
      </c>
      <c r="I75" s="7">
        <f>IFERROR(IF(OR($A75="",NOT(ISTEXT($A75))),"",SUMIFS('Movements'!$H$6:$H$505,'Movements'!$C$6:$C$505,$A75,'Movements'!$G$6:$G$505,"Adjustment")),"")</f>
        <v/>
      </c>
      <c r="J75" s="7">
        <f>IFERROR(IF(OR($A75="",NOT(ISTEXT($A75)),NOT(ISNUMBER($G75)),NOT(ISNUMBER($H75)),NOT(ISNUMBER($I75))),"",$G75-$H75+$I75),"")</f>
        <v/>
      </c>
      <c r="K75" s="7">
        <f>IFERROR(IF(OR($A75="",NOT(ISTEXT($A75)),NOT(ISNUMBER($F75)),NOT(ISNUMBER($H75))),"",$F75-$H75),"")</f>
        <v/>
      </c>
      <c r="L75" s="7">
        <f>IFERROR(IF(OR($A75="",NOT(ISTEXT($A75)),NOT(ISNUMBER($J75)),NOT(ISNUMBER($K75))),"",$J75-$K75),"")</f>
        <v/>
      </c>
      <c r="M75" s="6">
        <f>IFERROR(IF(OR($A75="",NOT(ISTEXT($A75)),NOT(ISNUMBER($L75))),"",IF($L75&lt;0,"SHORTAGE","OK")),"")</f>
        <v/>
      </c>
      <c r="N75" s="26" t="n"/>
      <c r="O75" s="27">
        <f>IFERROR(IF(OR($A75="",NOT(ISTEXT($A75)),NOT(ISNUMBER($F75)),NOT(ISNUMBER($N75))),"",$F75*$N75),"")</f>
        <v/>
      </c>
      <c r="P75" s="11" t="n"/>
    </row>
    <row r="76" ht="28" customHeight="1">
      <c r="A76" s="5" t="n"/>
      <c r="B76" s="11" t="n"/>
      <c r="C76" s="11" t="n"/>
      <c r="D76" s="5" t="n"/>
      <c r="E76" s="11" t="n"/>
      <c r="F76" s="14" t="n"/>
      <c r="G76" s="7">
        <f>IFERROR(IF(OR($A76="",NOT(ISTEXT($A76))),"",SUMIFS('Movements'!$H$6:$H$505,'Movements'!$C$6:$C$505,$A76,'Movements'!$G$6:$G$505,"Received")),"")</f>
        <v/>
      </c>
      <c r="H76" s="7">
        <f>IFERROR(IF(OR($A76="",NOT(ISTEXT($A76))),"",SUMIFS('Movements'!$H$6:$H$505,'Movements'!$C$6:$C$505,$A76,'Movements'!$G$6:$G$505,"Issued")),"")</f>
        <v/>
      </c>
      <c r="I76" s="7">
        <f>IFERROR(IF(OR($A76="",NOT(ISTEXT($A76))),"",SUMIFS('Movements'!$H$6:$H$505,'Movements'!$C$6:$C$505,$A76,'Movements'!$G$6:$G$505,"Adjustment")),"")</f>
        <v/>
      </c>
      <c r="J76" s="7">
        <f>IFERROR(IF(OR($A76="",NOT(ISTEXT($A76)),NOT(ISNUMBER($G76)),NOT(ISNUMBER($H76)),NOT(ISNUMBER($I76))),"",$G76-$H76+$I76),"")</f>
        <v/>
      </c>
      <c r="K76" s="7">
        <f>IFERROR(IF(OR($A76="",NOT(ISTEXT($A76)),NOT(ISNUMBER($F76)),NOT(ISNUMBER($H76))),"",$F76-$H76),"")</f>
        <v/>
      </c>
      <c r="L76" s="7">
        <f>IFERROR(IF(OR($A76="",NOT(ISTEXT($A76)),NOT(ISNUMBER($J76)),NOT(ISNUMBER($K76))),"",$J76-$K76),"")</f>
        <v/>
      </c>
      <c r="M76" s="6">
        <f>IFERROR(IF(OR($A76="",NOT(ISTEXT($A76)),NOT(ISNUMBER($L76))),"",IF($L76&lt;0,"SHORTAGE","OK")),"")</f>
        <v/>
      </c>
      <c r="N76" s="26" t="n"/>
      <c r="O76" s="27">
        <f>IFERROR(IF(OR($A76="",NOT(ISTEXT($A76)),NOT(ISNUMBER($F76)),NOT(ISNUMBER($N76))),"",$F76*$N76),"")</f>
        <v/>
      </c>
      <c r="P76" s="11" t="n"/>
    </row>
    <row r="77" ht="28" customHeight="1">
      <c r="A77" s="5" t="n"/>
      <c r="B77" s="11" t="n"/>
      <c r="C77" s="11" t="n"/>
      <c r="D77" s="5" t="n"/>
      <c r="E77" s="11" t="n"/>
      <c r="F77" s="14" t="n"/>
      <c r="G77" s="7">
        <f>IFERROR(IF(OR($A77="",NOT(ISTEXT($A77))),"",SUMIFS('Movements'!$H$6:$H$505,'Movements'!$C$6:$C$505,$A77,'Movements'!$G$6:$G$505,"Received")),"")</f>
        <v/>
      </c>
      <c r="H77" s="7">
        <f>IFERROR(IF(OR($A77="",NOT(ISTEXT($A77))),"",SUMIFS('Movements'!$H$6:$H$505,'Movements'!$C$6:$C$505,$A77,'Movements'!$G$6:$G$505,"Issued")),"")</f>
        <v/>
      </c>
      <c r="I77" s="7">
        <f>IFERROR(IF(OR($A77="",NOT(ISTEXT($A77))),"",SUMIFS('Movements'!$H$6:$H$505,'Movements'!$C$6:$C$505,$A77,'Movements'!$G$6:$G$505,"Adjustment")),"")</f>
        <v/>
      </c>
      <c r="J77" s="7">
        <f>IFERROR(IF(OR($A77="",NOT(ISTEXT($A77)),NOT(ISNUMBER($G77)),NOT(ISNUMBER($H77)),NOT(ISNUMBER($I77))),"",$G77-$H77+$I77),"")</f>
        <v/>
      </c>
      <c r="K77" s="7">
        <f>IFERROR(IF(OR($A77="",NOT(ISTEXT($A77)),NOT(ISNUMBER($F77)),NOT(ISNUMBER($H77))),"",$F77-$H77),"")</f>
        <v/>
      </c>
      <c r="L77" s="7">
        <f>IFERROR(IF(OR($A77="",NOT(ISTEXT($A77)),NOT(ISNUMBER($J77)),NOT(ISNUMBER($K77))),"",$J77-$K77),"")</f>
        <v/>
      </c>
      <c r="M77" s="6">
        <f>IFERROR(IF(OR($A77="",NOT(ISTEXT($A77)),NOT(ISNUMBER($L77))),"",IF($L77&lt;0,"SHORTAGE","OK")),"")</f>
        <v/>
      </c>
      <c r="N77" s="26" t="n"/>
      <c r="O77" s="27">
        <f>IFERROR(IF(OR($A77="",NOT(ISTEXT($A77)),NOT(ISNUMBER($F77)),NOT(ISNUMBER($N77))),"",$F77*$N77),"")</f>
        <v/>
      </c>
      <c r="P77" s="11" t="n"/>
    </row>
    <row r="78" ht="28" customHeight="1">
      <c r="A78" s="5" t="n"/>
      <c r="B78" s="11" t="n"/>
      <c r="C78" s="11" t="n"/>
      <c r="D78" s="5" t="n"/>
      <c r="E78" s="11" t="n"/>
      <c r="F78" s="14" t="n"/>
      <c r="G78" s="7">
        <f>IFERROR(IF(OR($A78="",NOT(ISTEXT($A78))),"",SUMIFS('Movements'!$H$6:$H$505,'Movements'!$C$6:$C$505,$A78,'Movements'!$G$6:$G$505,"Received")),"")</f>
        <v/>
      </c>
      <c r="H78" s="7">
        <f>IFERROR(IF(OR($A78="",NOT(ISTEXT($A78))),"",SUMIFS('Movements'!$H$6:$H$505,'Movements'!$C$6:$C$505,$A78,'Movements'!$G$6:$G$505,"Issued")),"")</f>
        <v/>
      </c>
      <c r="I78" s="7">
        <f>IFERROR(IF(OR($A78="",NOT(ISTEXT($A78))),"",SUMIFS('Movements'!$H$6:$H$505,'Movements'!$C$6:$C$505,$A78,'Movements'!$G$6:$G$505,"Adjustment")),"")</f>
        <v/>
      </c>
      <c r="J78" s="7">
        <f>IFERROR(IF(OR($A78="",NOT(ISTEXT($A78)),NOT(ISNUMBER($G78)),NOT(ISNUMBER($H78)),NOT(ISNUMBER($I78))),"",$G78-$H78+$I78),"")</f>
        <v/>
      </c>
      <c r="K78" s="7">
        <f>IFERROR(IF(OR($A78="",NOT(ISTEXT($A78)),NOT(ISNUMBER($F78)),NOT(ISNUMBER($H78))),"",$F78-$H78),"")</f>
        <v/>
      </c>
      <c r="L78" s="7">
        <f>IFERROR(IF(OR($A78="",NOT(ISTEXT($A78)),NOT(ISNUMBER($J78)),NOT(ISNUMBER($K78))),"",$J78-$K78),"")</f>
        <v/>
      </c>
      <c r="M78" s="6">
        <f>IFERROR(IF(OR($A78="",NOT(ISTEXT($A78)),NOT(ISNUMBER($L78))),"",IF($L78&lt;0,"SHORTAGE","OK")),"")</f>
        <v/>
      </c>
      <c r="N78" s="26" t="n"/>
      <c r="O78" s="27">
        <f>IFERROR(IF(OR($A78="",NOT(ISTEXT($A78)),NOT(ISNUMBER($F78)),NOT(ISNUMBER($N78))),"",$F78*$N78),"")</f>
        <v/>
      </c>
      <c r="P78" s="11" t="n"/>
    </row>
    <row r="79" ht="28" customHeight="1">
      <c r="A79" s="5" t="n"/>
      <c r="B79" s="11" t="n"/>
      <c r="C79" s="11" t="n"/>
      <c r="D79" s="5" t="n"/>
      <c r="E79" s="11" t="n"/>
      <c r="F79" s="14" t="n"/>
      <c r="G79" s="7">
        <f>IFERROR(IF(OR($A79="",NOT(ISTEXT($A79))),"",SUMIFS('Movements'!$H$6:$H$505,'Movements'!$C$6:$C$505,$A79,'Movements'!$G$6:$G$505,"Received")),"")</f>
        <v/>
      </c>
      <c r="H79" s="7">
        <f>IFERROR(IF(OR($A79="",NOT(ISTEXT($A79))),"",SUMIFS('Movements'!$H$6:$H$505,'Movements'!$C$6:$C$505,$A79,'Movements'!$G$6:$G$505,"Issued")),"")</f>
        <v/>
      </c>
      <c r="I79" s="7">
        <f>IFERROR(IF(OR($A79="",NOT(ISTEXT($A79))),"",SUMIFS('Movements'!$H$6:$H$505,'Movements'!$C$6:$C$505,$A79,'Movements'!$G$6:$G$505,"Adjustment")),"")</f>
        <v/>
      </c>
      <c r="J79" s="7">
        <f>IFERROR(IF(OR($A79="",NOT(ISTEXT($A79)),NOT(ISNUMBER($G79)),NOT(ISNUMBER($H79)),NOT(ISNUMBER($I79))),"",$G79-$H79+$I79),"")</f>
        <v/>
      </c>
      <c r="K79" s="7">
        <f>IFERROR(IF(OR($A79="",NOT(ISTEXT($A79)),NOT(ISNUMBER($F79)),NOT(ISNUMBER($H79))),"",$F79-$H79),"")</f>
        <v/>
      </c>
      <c r="L79" s="7">
        <f>IFERROR(IF(OR($A79="",NOT(ISTEXT($A79)),NOT(ISNUMBER($J79)),NOT(ISNUMBER($K79))),"",$J79-$K79),"")</f>
        <v/>
      </c>
      <c r="M79" s="6">
        <f>IFERROR(IF(OR($A79="",NOT(ISTEXT($A79)),NOT(ISNUMBER($L79))),"",IF($L79&lt;0,"SHORTAGE","OK")),"")</f>
        <v/>
      </c>
      <c r="N79" s="26" t="n"/>
      <c r="O79" s="27">
        <f>IFERROR(IF(OR($A79="",NOT(ISTEXT($A79)),NOT(ISNUMBER($F79)),NOT(ISNUMBER($N79))),"",$F79*$N79),"")</f>
        <v/>
      </c>
      <c r="P79" s="11" t="n"/>
    </row>
    <row r="80" ht="28" customHeight="1">
      <c r="A80" s="5" t="n"/>
      <c r="B80" s="11" t="n"/>
      <c r="C80" s="11" t="n"/>
      <c r="D80" s="5" t="n"/>
      <c r="E80" s="11" t="n"/>
      <c r="F80" s="14" t="n"/>
      <c r="G80" s="7">
        <f>IFERROR(IF(OR($A80="",NOT(ISTEXT($A80))),"",SUMIFS('Movements'!$H$6:$H$505,'Movements'!$C$6:$C$505,$A80,'Movements'!$G$6:$G$505,"Received")),"")</f>
        <v/>
      </c>
      <c r="H80" s="7">
        <f>IFERROR(IF(OR($A80="",NOT(ISTEXT($A80))),"",SUMIFS('Movements'!$H$6:$H$505,'Movements'!$C$6:$C$505,$A80,'Movements'!$G$6:$G$505,"Issued")),"")</f>
        <v/>
      </c>
      <c r="I80" s="7">
        <f>IFERROR(IF(OR($A80="",NOT(ISTEXT($A80))),"",SUMIFS('Movements'!$H$6:$H$505,'Movements'!$C$6:$C$505,$A80,'Movements'!$G$6:$G$505,"Adjustment")),"")</f>
        <v/>
      </c>
      <c r="J80" s="7">
        <f>IFERROR(IF(OR($A80="",NOT(ISTEXT($A80)),NOT(ISNUMBER($G80)),NOT(ISNUMBER($H80)),NOT(ISNUMBER($I80))),"",$G80-$H80+$I80),"")</f>
        <v/>
      </c>
      <c r="K80" s="7">
        <f>IFERROR(IF(OR($A80="",NOT(ISTEXT($A80)),NOT(ISNUMBER($F80)),NOT(ISNUMBER($H80))),"",$F80-$H80),"")</f>
        <v/>
      </c>
      <c r="L80" s="7">
        <f>IFERROR(IF(OR($A80="",NOT(ISTEXT($A80)),NOT(ISNUMBER($J80)),NOT(ISNUMBER($K80))),"",$J80-$K80),"")</f>
        <v/>
      </c>
      <c r="M80" s="6">
        <f>IFERROR(IF(OR($A80="",NOT(ISTEXT($A80)),NOT(ISNUMBER($L80))),"",IF($L80&lt;0,"SHORTAGE","OK")),"")</f>
        <v/>
      </c>
      <c r="N80" s="26" t="n"/>
      <c r="O80" s="27">
        <f>IFERROR(IF(OR($A80="",NOT(ISTEXT($A80)),NOT(ISNUMBER($F80)),NOT(ISNUMBER($N80))),"",$F80*$N80),"")</f>
        <v/>
      </c>
      <c r="P80" s="11" t="n"/>
    </row>
    <row r="81" ht="28" customHeight="1">
      <c r="A81" s="5" t="n"/>
      <c r="B81" s="11" t="n"/>
      <c r="C81" s="11" t="n"/>
      <c r="D81" s="5" t="n"/>
      <c r="E81" s="11" t="n"/>
      <c r="F81" s="14" t="n"/>
      <c r="G81" s="7">
        <f>IFERROR(IF(OR($A81="",NOT(ISTEXT($A81))),"",SUMIFS('Movements'!$H$6:$H$505,'Movements'!$C$6:$C$505,$A81,'Movements'!$G$6:$G$505,"Received")),"")</f>
        <v/>
      </c>
      <c r="H81" s="7">
        <f>IFERROR(IF(OR($A81="",NOT(ISTEXT($A81))),"",SUMIFS('Movements'!$H$6:$H$505,'Movements'!$C$6:$C$505,$A81,'Movements'!$G$6:$G$505,"Issued")),"")</f>
        <v/>
      </c>
      <c r="I81" s="7">
        <f>IFERROR(IF(OR($A81="",NOT(ISTEXT($A81))),"",SUMIFS('Movements'!$H$6:$H$505,'Movements'!$C$6:$C$505,$A81,'Movements'!$G$6:$G$505,"Adjustment")),"")</f>
        <v/>
      </c>
      <c r="J81" s="7">
        <f>IFERROR(IF(OR($A81="",NOT(ISTEXT($A81)),NOT(ISNUMBER($G81)),NOT(ISNUMBER($H81)),NOT(ISNUMBER($I81))),"",$G81-$H81+$I81),"")</f>
        <v/>
      </c>
      <c r="K81" s="7">
        <f>IFERROR(IF(OR($A81="",NOT(ISTEXT($A81)),NOT(ISNUMBER($F81)),NOT(ISNUMBER($H81))),"",$F81-$H81),"")</f>
        <v/>
      </c>
      <c r="L81" s="7">
        <f>IFERROR(IF(OR($A81="",NOT(ISTEXT($A81)),NOT(ISNUMBER($J81)),NOT(ISNUMBER($K81))),"",$J81-$K81),"")</f>
        <v/>
      </c>
      <c r="M81" s="6">
        <f>IFERROR(IF(OR($A81="",NOT(ISTEXT($A81)),NOT(ISNUMBER($L81))),"",IF($L81&lt;0,"SHORTAGE","OK")),"")</f>
        <v/>
      </c>
      <c r="N81" s="26" t="n"/>
      <c r="O81" s="27">
        <f>IFERROR(IF(OR($A81="",NOT(ISTEXT($A81)),NOT(ISNUMBER($F81)),NOT(ISNUMBER($N81))),"",$F81*$N81),"")</f>
        <v/>
      </c>
      <c r="P81" s="11" t="n"/>
    </row>
    <row r="82" ht="28" customHeight="1">
      <c r="A82" s="5" t="n"/>
      <c r="B82" s="11" t="n"/>
      <c r="C82" s="11" t="n"/>
      <c r="D82" s="5" t="n"/>
      <c r="E82" s="11" t="n"/>
      <c r="F82" s="14" t="n"/>
      <c r="G82" s="7">
        <f>IFERROR(IF(OR($A82="",NOT(ISTEXT($A82))),"",SUMIFS('Movements'!$H$6:$H$505,'Movements'!$C$6:$C$505,$A82,'Movements'!$G$6:$G$505,"Received")),"")</f>
        <v/>
      </c>
      <c r="H82" s="7">
        <f>IFERROR(IF(OR($A82="",NOT(ISTEXT($A82))),"",SUMIFS('Movements'!$H$6:$H$505,'Movements'!$C$6:$C$505,$A82,'Movements'!$G$6:$G$505,"Issued")),"")</f>
        <v/>
      </c>
      <c r="I82" s="7">
        <f>IFERROR(IF(OR($A82="",NOT(ISTEXT($A82))),"",SUMIFS('Movements'!$H$6:$H$505,'Movements'!$C$6:$C$505,$A82,'Movements'!$G$6:$G$505,"Adjustment")),"")</f>
        <v/>
      </c>
      <c r="J82" s="7">
        <f>IFERROR(IF(OR($A82="",NOT(ISTEXT($A82)),NOT(ISNUMBER($G82)),NOT(ISNUMBER($H82)),NOT(ISNUMBER($I82))),"",$G82-$H82+$I82),"")</f>
        <v/>
      </c>
      <c r="K82" s="7">
        <f>IFERROR(IF(OR($A82="",NOT(ISTEXT($A82)),NOT(ISNUMBER($F82)),NOT(ISNUMBER($H82))),"",$F82-$H82),"")</f>
        <v/>
      </c>
      <c r="L82" s="7">
        <f>IFERROR(IF(OR($A82="",NOT(ISTEXT($A82)),NOT(ISNUMBER($J82)),NOT(ISNUMBER($K82))),"",$J82-$K82),"")</f>
        <v/>
      </c>
      <c r="M82" s="6">
        <f>IFERROR(IF(OR($A82="",NOT(ISTEXT($A82)),NOT(ISNUMBER($L82))),"",IF($L82&lt;0,"SHORTAGE","OK")),"")</f>
        <v/>
      </c>
      <c r="N82" s="26" t="n"/>
      <c r="O82" s="27">
        <f>IFERROR(IF(OR($A82="",NOT(ISTEXT($A82)),NOT(ISNUMBER($F82)),NOT(ISNUMBER($N82))),"",$F82*$N82),"")</f>
        <v/>
      </c>
      <c r="P82" s="11" t="n"/>
    </row>
    <row r="83" ht="28" customHeight="1">
      <c r="A83" s="5" t="n"/>
      <c r="B83" s="11" t="n"/>
      <c r="C83" s="11" t="n"/>
      <c r="D83" s="5" t="n"/>
      <c r="E83" s="11" t="n"/>
      <c r="F83" s="14" t="n"/>
      <c r="G83" s="7">
        <f>IFERROR(IF(OR($A83="",NOT(ISTEXT($A83))),"",SUMIFS('Movements'!$H$6:$H$505,'Movements'!$C$6:$C$505,$A83,'Movements'!$G$6:$G$505,"Received")),"")</f>
        <v/>
      </c>
      <c r="H83" s="7">
        <f>IFERROR(IF(OR($A83="",NOT(ISTEXT($A83))),"",SUMIFS('Movements'!$H$6:$H$505,'Movements'!$C$6:$C$505,$A83,'Movements'!$G$6:$G$505,"Issued")),"")</f>
        <v/>
      </c>
      <c r="I83" s="7">
        <f>IFERROR(IF(OR($A83="",NOT(ISTEXT($A83))),"",SUMIFS('Movements'!$H$6:$H$505,'Movements'!$C$6:$C$505,$A83,'Movements'!$G$6:$G$505,"Adjustment")),"")</f>
        <v/>
      </c>
      <c r="J83" s="7">
        <f>IFERROR(IF(OR($A83="",NOT(ISTEXT($A83)),NOT(ISNUMBER($G83)),NOT(ISNUMBER($H83)),NOT(ISNUMBER($I83))),"",$G83-$H83+$I83),"")</f>
        <v/>
      </c>
      <c r="K83" s="7">
        <f>IFERROR(IF(OR($A83="",NOT(ISTEXT($A83)),NOT(ISNUMBER($F83)),NOT(ISNUMBER($H83))),"",$F83-$H83),"")</f>
        <v/>
      </c>
      <c r="L83" s="7">
        <f>IFERROR(IF(OR($A83="",NOT(ISTEXT($A83)),NOT(ISNUMBER($J83)),NOT(ISNUMBER($K83))),"",$J83-$K83),"")</f>
        <v/>
      </c>
      <c r="M83" s="6">
        <f>IFERROR(IF(OR($A83="",NOT(ISTEXT($A83)),NOT(ISNUMBER($L83))),"",IF($L83&lt;0,"SHORTAGE","OK")),"")</f>
        <v/>
      </c>
      <c r="N83" s="26" t="n"/>
      <c r="O83" s="27">
        <f>IFERROR(IF(OR($A83="",NOT(ISTEXT($A83)),NOT(ISNUMBER($F83)),NOT(ISNUMBER($N83))),"",$F83*$N83),"")</f>
        <v/>
      </c>
      <c r="P83" s="11" t="n"/>
    </row>
    <row r="84" ht="28" customHeight="1">
      <c r="A84" s="5" t="n"/>
      <c r="B84" s="11" t="n"/>
      <c r="C84" s="11" t="n"/>
      <c r="D84" s="5" t="n"/>
      <c r="E84" s="11" t="n"/>
      <c r="F84" s="14" t="n"/>
      <c r="G84" s="7">
        <f>IFERROR(IF(OR($A84="",NOT(ISTEXT($A84))),"",SUMIFS('Movements'!$H$6:$H$505,'Movements'!$C$6:$C$505,$A84,'Movements'!$G$6:$G$505,"Received")),"")</f>
        <v/>
      </c>
      <c r="H84" s="7">
        <f>IFERROR(IF(OR($A84="",NOT(ISTEXT($A84))),"",SUMIFS('Movements'!$H$6:$H$505,'Movements'!$C$6:$C$505,$A84,'Movements'!$G$6:$G$505,"Issued")),"")</f>
        <v/>
      </c>
      <c r="I84" s="7">
        <f>IFERROR(IF(OR($A84="",NOT(ISTEXT($A84))),"",SUMIFS('Movements'!$H$6:$H$505,'Movements'!$C$6:$C$505,$A84,'Movements'!$G$6:$G$505,"Adjustment")),"")</f>
        <v/>
      </c>
      <c r="J84" s="7">
        <f>IFERROR(IF(OR($A84="",NOT(ISTEXT($A84)),NOT(ISNUMBER($G84)),NOT(ISNUMBER($H84)),NOT(ISNUMBER($I84))),"",$G84-$H84+$I84),"")</f>
        <v/>
      </c>
      <c r="K84" s="7">
        <f>IFERROR(IF(OR($A84="",NOT(ISTEXT($A84)),NOT(ISNUMBER($F84)),NOT(ISNUMBER($H84))),"",$F84-$H84),"")</f>
        <v/>
      </c>
      <c r="L84" s="7">
        <f>IFERROR(IF(OR($A84="",NOT(ISTEXT($A84)),NOT(ISNUMBER($J84)),NOT(ISNUMBER($K84))),"",$J84-$K84),"")</f>
        <v/>
      </c>
      <c r="M84" s="6">
        <f>IFERROR(IF(OR($A84="",NOT(ISTEXT($A84)),NOT(ISNUMBER($L84))),"",IF($L84&lt;0,"SHORTAGE","OK")),"")</f>
        <v/>
      </c>
      <c r="N84" s="26" t="n"/>
      <c r="O84" s="27">
        <f>IFERROR(IF(OR($A84="",NOT(ISTEXT($A84)),NOT(ISNUMBER($F84)),NOT(ISNUMBER($N84))),"",$F84*$N84),"")</f>
        <v/>
      </c>
      <c r="P84" s="11" t="n"/>
    </row>
    <row r="85" ht="28" customHeight="1">
      <c r="A85" s="5" t="n"/>
      <c r="B85" s="11" t="n"/>
      <c r="C85" s="11" t="n"/>
      <c r="D85" s="5" t="n"/>
      <c r="E85" s="11" t="n"/>
      <c r="F85" s="14" t="n"/>
      <c r="G85" s="7">
        <f>IFERROR(IF(OR($A85="",NOT(ISTEXT($A85))),"",SUMIFS('Movements'!$H$6:$H$505,'Movements'!$C$6:$C$505,$A85,'Movements'!$G$6:$G$505,"Received")),"")</f>
        <v/>
      </c>
      <c r="H85" s="7">
        <f>IFERROR(IF(OR($A85="",NOT(ISTEXT($A85))),"",SUMIFS('Movements'!$H$6:$H$505,'Movements'!$C$6:$C$505,$A85,'Movements'!$G$6:$G$505,"Issued")),"")</f>
        <v/>
      </c>
      <c r="I85" s="7">
        <f>IFERROR(IF(OR($A85="",NOT(ISTEXT($A85))),"",SUMIFS('Movements'!$H$6:$H$505,'Movements'!$C$6:$C$505,$A85,'Movements'!$G$6:$G$505,"Adjustment")),"")</f>
        <v/>
      </c>
      <c r="J85" s="7">
        <f>IFERROR(IF(OR($A85="",NOT(ISTEXT($A85)),NOT(ISNUMBER($G85)),NOT(ISNUMBER($H85)),NOT(ISNUMBER($I85))),"",$G85-$H85+$I85),"")</f>
        <v/>
      </c>
      <c r="K85" s="7">
        <f>IFERROR(IF(OR($A85="",NOT(ISTEXT($A85)),NOT(ISNUMBER($F85)),NOT(ISNUMBER($H85))),"",$F85-$H85),"")</f>
        <v/>
      </c>
      <c r="L85" s="7">
        <f>IFERROR(IF(OR($A85="",NOT(ISTEXT($A85)),NOT(ISNUMBER($J85)),NOT(ISNUMBER($K85))),"",$J85-$K85),"")</f>
        <v/>
      </c>
      <c r="M85" s="6">
        <f>IFERROR(IF(OR($A85="",NOT(ISTEXT($A85)),NOT(ISNUMBER($L85))),"",IF($L85&lt;0,"SHORTAGE","OK")),"")</f>
        <v/>
      </c>
      <c r="N85" s="26" t="n"/>
      <c r="O85" s="27">
        <f>IFERROR(IF(OR($A85="",NOT(ISTEXT($A85)),NOT(ISNUMBER($F85)),NOT(ISNUMBER($N85))),"",$F85*$N85),"")</f>
        <v/>
      </c>
      <c r="P85" s="11" t="n"/>
    </row>
    <row r="86" ht="28" customHeight="1">
      <c r="A86" s="5" t="n"/>
      <c r="B86" s="11" t="n"/>
      <c r="C86" s="11" t="n"/>
      <c r="D86" s="5" t="n"/>
      <c r="E86" s="11" t="n"/>
      <c r="F86" s="14" t="n"/>
      <c r="G86" s="7">
        <f>IFERROR(IF(OR($A86="",NOT(ISTEXT($A86))),"",SUMIFS('Movements'!$H$6:$H$505,'Movements'!$C$6:$C$505,$A86,'Movements'!$G$6:$G$505,"Received")),"")</f>
        <v/>
      </c>
      <c r="H86" s="7">
        <f>IFERROR(IF(OR($A86="",NOT(ISTEXT($A86))),"",SUMIFS('Movements'!$H$6:$H$505,'Movements'!$C$6:$C$505,$A86,'Movements'!$G$6:$G$505,"Issued")),"")</f>
        <v/>
      </c>
      <c r="I86" s="7">
        <f>IFERROR(IF(OR($A86="",NOT(ISTEXT($A86))),"",SUMIFS('Movements'!$H$6:$H$505,'Movements'!$C$6:$C$505,$A86,'Movements'!$G$6:$G$505,"Adjustment")),"")</f>
        <v/>
      </c>
      <c r="J86" s="7">
        <f>IFERROR(IF(OR($A86="",NOT(ISTEXT($A86)),NOT(ISNUMBER($G86)),NOT(ISNUMBER($H86)),NOT(ISNUMBER($I86))),"",$G86-$H86+$I86),"")</f>
        <v/>
      </c>
      <c r="K86" s="7">
        <f>IFERROR(IF(OR($A86="",NOT(ISTEXT($A86)),NOT(ISNUMBER($F86)),NOT(ISNUMBER($H86))),"",$F86-$H86),"")</f>
        <v/>
      </c>
      <c r="L86" s="7">
        <f>IFERROR(IF(OR($A86="",NOT(ISTEXT($A86)),NOT(ISNUMBER($J86)),NOT(ISNUMBER($K86))),"",$J86-$K86),"")</f>
        <v/>
      </c>
      <c r="M86" s="6">
        <f>IFERROR(IF(OR($A86="",NOT(ISTEXT($A86)),NOT(ISNUMBER($L86))),"",IF($L86&lt;0,"SHORTAGE","OK")),"")</f>
        <v/>
      </c>
      <c r="N86" s="26" t="n"/>
      <c r="O86" s="27">
        <f>IFERROR(IF(OR($A86="",NOT(ISTEXT($A86)),NOT(ISNUMBER($F86)),NOT(ISNUMBER($N86))),"",$F86*$N86),"")</f>
        <v/>
      </c>
      <c r="P86" s="11" t="n"/>
    </row>
    <row r="87" ht="28" customHeight="1">
      <c r="A87" s="5" t="n"/>
      <c r="B87" s="11" t="n"/>
      <c r="C87" s="11" t="n"/>
      <c r="D87" s="5" t="n"/>
      <c r="E87" s="11" t="n"/>
      <c r="F87" s="14" t="n"/>
      <c r="G87" s="7">
        <f>IFERROR(IF(OR($A87="",NOT(ISTEXT($A87))),"",SUMIFS('Movements'!$H$6:$H$505,'Movements'!$C$6:$C$505,$A87,'Movements'!$G$6:$G$505,"Received")),"")</f>
        <v/>
      </c>
      <c r="H87" s="7">
        <f>IFERROR(IF(OR($A87="",NOT(ISTEXT($A87))),"",SUMIFS('Movements'!$H$6:$H$505,'Movements'!$C$6:$C$505,$A87,'Movements'!$G$6:$G$505,"Issued")),"")</f>
        <v/>
      </c>
      <c r="I87" s="7">
        <f>IFERROR(IF(OR($A87="",NOT(ISTEXT($A87))),"",SUMIFS('Movements'!$H$6:$H$505,'Movements'!$C$6:$C$505,$A87,'Movements'!$G$6:$G$505,"Adjustment")),"")</f>
        <v/>
      </c>
      <c r="J87" s="7">
        <f>IFERROR(IF(OR($A87="",NOT(ISTEXT($A87)),NOT(ISNUMBER($G87)),NOT(ISNUMBER($H87)),NOT(ISNUMBER($I87))),"",$G87-$H87+$I87),"")</f>
        <v/>
      </c>
      <c r="K87" s="7">
        <f>IFERROR(IF(OR($A87="",NOT(ISTEXT($A87)),NOT(ISNUMBER($F87)),NOT(ISNUMBER($H87))),"",$F87-$H87),"")</f>
        <v/>
      </c>
      <c r="L87" s="7">
        <f>IFERROR(IF(OR($A87="",NOT(ISTEXT($A87)),NOT(ISNUMBER($J87)),NOT(ISNUMBER($K87))),"",$J87-$K87),"")</f>
        <v/>
      </c>
      <c r="M87" s="6">
        <f>IFERROR(IF(OR($A87="",NOT(ISTEXT($A87)),NOT(ISNUMBER($L87))),"",IF($L87&lt;0,"SHORTAGE","OK")),"")</f>
        <v/>
      </c>
      <c r="N87" s="26" t="n"/>
      <c r="O87" s="27">
        <f>IFERROR(IF(OR($A87="",NOT(ISTEXT($A87)),NOT(ISNUMBER($F87)),NOT(ISNUMBER($N87))),"",$F87*$N87),"")</f>
        <v/>
      </c>
      <c r="P87" s="11" t="n"/>
    </row>
    <row r="88" ht="28" customHeight="1">
      <c r="A88" s="5" t="n"/>
      <c r="B88" s="11" t="n"/>
      <c r="C88" s="11" t="n"/>
      <c r="D88" s="5" t="n"/>
      <c r="E88" s="11" t="n"/>
      <c r="F88" s="14" t="n"/>
      <c r="G88" s="7">
        <f>IFERROR(IF(OR($A88="",NOT(ISTEXT($A88))),"",SUMIFS('Movements'!$H$6:$H$505,'Movements'!$C$6:$C$505,$A88,'Movements'!$G$6:$G$505,"Received")),"")</f>
        <v/>
      </c>
      <c r="H88" s="7">
        <f>IFERROR(IF(OR($A88="",NOT(ISTEXT($A88))),"",SUMIFS('Movements'!$H$6:$H$505,'Movements'!$C$6:$C$505,$A88,'Movements'!$G$6:$G$505,"Issued")),"")</f>
        <v/>
      </c>
      <c r="I88" s="7">
        <f>IFERROR(IF(OR($A88="",NOT(ISTEXT($A88))),"",SUMIFS('Movements'!$H$6:$H$505,'Movements'!$C$6:$C$505,$A88,'Movements'!$G$6:$G$505,"Adjustment")),"")</f>
        <v/>
      </c>
      <c r="J88" s="7">
        <f>IFERROR(IF(OR($A88="",NOT(ISTEXT($A88)),NOT(ISNUMBER($G88)),NOT(ISNUMBER($H88)),NOT(ISNUMBER($I88))),"",$G88-$H88+$I88),"")</f>
        <v/>
      </c>
      <c r="K88" s="7">
        <f>IFERROR(IF(OR($A88="",NOT(ISTEXT($A88)),NOT(ISNUMBER($F88)),NOT(ISNUMBER($H88))),"",$F88-$H88),"")</f>
        <v/>
      </c>
      <c r="L88" s="7">
        <f>IFERROR(IF(OR($A88="",NOT(ISTEXT($A88)),NOT(ISNUMBER($J88)),NOT(ISNUMBER($K88))),"",$J88-$K88),"")</f>
        <v/>
      </c>
      <c r="M88" s="6">
        <f>IFERROR(IF(OR($A88="",NOT(ISTEXT($A88)),NOT(ISNUMBER($L88))),"",IF($L88&lt;0,"SHORTAGE","OK")),"")</f>
        <v/>
      </c>
      <c r="N88" s="26" t="n"/>
      <c r="O88" s="27">
        <f>IFERROR(IF(OR($A88="",NOT(ISTEXT($A88)),NOT(ISNUMBER($F88)),NOT(ISNUMBER($N88))),"",$F88*$N88),"")</f>
        <v/>
      </c>
      <c r="P88" s="11" t="n"/>
    </row>
    <row r="89" ht="28" customHeight="1">
      <c r="A89" s="5" t="n"/>
      <c r="B89" s="11" t="n"/>
      <c r="C89" s="11" t="n"/>
      <c r="D89" s="5" t="n"/>
      <c r="E89" s="11" t="n"/>
      <c r="F89" s="14" t="n"/>
      <c r="G89" s="7">
        <f>IFERROR(IF(OR($A89="",NOT(ISTEXT($A89))),"",SUMIFS('Movements'!$H$6:$H$505,'Movements'!$C$6:$C$505,$A89,'Movements'!$G$6:$G$505,"Received")),"")</f>
        <v/>
      </c>
      <c r="H89" s="7">
        <f>IFERROR(IF(OR($A89="",NOT(ISTEXT($A89))),"",SUMIFS('Movements'!$H$6:$H$505,'Movements'!$C$6:$C$505,$A89,'Movements'!$G$6:$G$505,"Issued")),"")</f>
        <v/>
      </c>
      <c r="I89" s="7">
        <f>IFERROR(IF(OR($A89="",NOT(ISTEXT($A89))),"",SUMIFS('Movements'!$H$6:$H$505,'Movements'!$C$6:$C$505,$A89,'Movements'!$G$6:$G$505,"Adjustment")),"")</f>
        <v/>
      </c>
      <c r="J89" s="7">
        <f>IFERROR(IF(OR($A89="",NOT(ISTEXT($A89)),NOT(ISNUMBER($G89)),NOT(ISNUMBER($H89)),NOT(ISNUMBER($I89))),"",$G89-$H89+$I89),"")</f>
        <v/>
      </c>
      <c r="K89" s="7">
        <f>IFERROR(IF(OR($A89="",NOT(ISTEXT($A89)),NOT(ISNUMBER($F89)),NOT(ISNUMBER($H89))),"",$F89-$H89),"")</f>
        <v/>
      </c>
      <c r="L89" s="7">
        <f>IFERROR(IF(OR($A89="",NOT(ISTEXT($A89)),NOT(ISNUMBER($J89)),NOT(ISNUMBER($K89))),"",$J89-$K89),"")</f>
        <v/>
      </c>
      <c r="M89" s="6">
        <f>IFERROR(IF(OR($A89="",NOT(ISTEXT($A89)),NOT(ISNUMBER($L89))),"",IF($L89&lt;0,"SHORTAGE","OK")),"")</f>
        <v/>
      </c>
      <c r="N89" s="26" t="n"/>
      <c r="O89" s="27">
        <f>IFERROR(IF(OR($A89="",NOT(ISTEXT($A89)),NOT(ISNUMBER($F89)),NOT(ISNUMBER($N89))),"",$F89*$N89),"")</f>
        <v/>
      </c>
      <c r="P89" s="11" t="n"/>
    </row>
    <row r="90" ht="28" customHeight="1">
      <c r="A90" s="5" t="n"/>
      <c r="B90" s="11" t="n"/>
      <c r="C90" s="11" t="n"/>
      <c r="D90" s="5" t="n"/>
      <c r="E90" s="11" t="n"/>
      <c r="F90" s="14" t="n"/>
      <c r="G90" s="7">
        <f>IFERROR(IF(OR($A90="",NOT(ISTEXT($A90))),"",SUMIFS('Movements'!$H$6:$H$505,'Movements'!$C$6:$C$505,$A90,'Movements'!$G$6:$G$505,"Received")),"")</f>
        <v/>
      </c>
      <c r="H90" s="7">
        <f>IFERROR(IF(OR($A90="",NOT(ISTEXT($A90))),"",SUMIFS('Movements'!$H$6:$H$505,'Movements'!$C$6:$C$505,$A90,'Movements'!$G$6:$G$505,"Issued")),"")</f>
        <v/>
      </c>
      <c r="I90" s="7">
        <f>IFERROR(IF(OR($A90="",NOT(ISTEXT($A90))),"",SUMIFS('Movements'!$H$6:$H$505,'Movements'!$C$6:$C$505,$A90,'Movements'!$G$6:$G$505,"Adjustment")),"")</f>
        <v/>
      </c>
      <c r="J90" s="7">
        <f>IFERROR(IF(OR($A90="",NOT(ISTEXT($A90)),NOT(ISNUMBER($G90)),NOT(ISNUMBER($H90)),NOT(ISNUMBER($I90))),"",$G90-$H90+$I90),"")</f>
        <v/>
      </c>
      <c r="K90" s="7">
        <f>IFERROR(IF(OR($A90="",NOT(ISTEXT($A90)),NOT(ISNUMBER($F90)),NOT(ISNUMBER($H90))),"",$F90-$H90),"")</f>
        <v/>
      </c>
      <c r="L90" s="7">
        <f>IFERROR(IF(OR($A90="",NOT(ISTEXT($A90)),NOT(ISNUMBER($J90)),NOT(ISNUMBER($K90))),"",$J90-$K90),"")</f>
        <v/>
      </c>
      <c r="M90" s="6">
        <f>IFERROR(IF(OR($A90="",NOT(ISTEXT($A90)),NOT(ISNUMBER($L90))),"",IF($L90&lt;0,"SHORTAGE","OK")),"")</f>
        <v/>
      </c>
      <c r="N90" s="26" t="n"/>
      <c r="O90" s="27">
        <f>IFERROR(IF(OR($A90="",NOT(ISTEXT($A90)),NOT(ISNUMBER($F90)),NOT(ISNUMBER($N90))),"",$F90*$N90),"")</f>
        <v/>
      </c>
      <c r="P90" s="11" t="n"/>
    </row>
    <row r="91" ht="28" customHeight="1">
      <c r="A91" s="5" t="n"/>
      <c r="B91" s="11" t="n"/>
      <c r="C91" s="11" t="n"/>
      <c r="D91" s="5" t="n"/>
      <c r="E91" s="11" t="n"/>
      <c r="F91" s="14" t="n"/>
      <c r="G91" s="7">
        <f>IFERROR(IF(OR($A91="",NOT(ISTEXT($A91))),"",SUMIFS('Movements'!$H$6:$H$505,'Movements'!$C$6:$C$505,$A91,'Movements'!$G$6:$G$505,"Received")),"")</f>
        <v/>
      </c>
      <c r="H91" s="7">
        <f>IFERROR(IF(OR($A91="",NOT(ISTEXT($A91))),"",SUMIFS('Movements'!$H$6:$H$505,'Movements'!$C$6:$C$505,$A91,'Movements'!$G$6:$G$505,"Issued")),"")</f>
        <v/>
      </c>
      <c r="I91" s="7">
        <f>IFERROR(IF(OR($A91="",NOT(ISTEXT($A91))),"",SUMIFS('Movements'!$H$6:$H$505,'Movements'!$C$6:$C$505,$A91,'Movements'!$G$6:$G$505,"Adjustment")),"")</f>
        <v/>
      </c>
      <c r="J91" s="7">
        <f>IFERROR(IF(OR($A91="",NOT(ISTEXT($A91)),NOT(ISNUMBER($G91)),NOT(ISNUMBER($H91)),NOT(ISNUMBER($I91))),"",$G91-$H91+$I91),"")</f>
        <v/>
      </c>
      <c r="K91" s="7">
        <f>IFERROR(IF(OR($A91="",NOT(ISTEXT($A91)),NOT(ISNUMBER($F91)),NOT(ISNUMBER($H91))),"",$F91-$H91),"")</f>
        <v/>
      </c>
      <c r="L91" s="7">
        <f>IFERROR(IF(OR($A91="",NOT(ISTEXT($A91)),NOT(ISNUMBER($J91)),NOT(ISNUMBER($K91))),"",$J91-$K91),"")</f>
        <v/>
      </c>
      <c r="M91" s="6">
        <f>IFERROR(IF(OR($A91="",NOT(ISTEXT($A91)),NOT(ISNUMBER($L91))),"",IF($L91&lt;0,"SHORTAGE","OK")),"")</f>
        <v/>
      </c>
      <c r="N91" s="26" t="n"/>
      <c r="O91" s="27">
        <f>IFERROR(IF(OR($A91="",NOT(ISTEXT($A91)),NOT(ISNUMBER($F91)),NOT(ISNUMBER($N91))),"",$F91*$N91),"")</f>
        <v/>
      </c>
      <c r="P91" s="11" t="n"/>
    </row>
    <row r="92" ht="28" customHeight="1">
      <c r="A92" s="5" t="n"/>
      <c r="B92" s="11" t="n"/>
      <c r="C92" s="11" t="n"/>
      <c r="D92" s="5" t="n"/>
      <c r="E92" s="11" t="n"/>
      <c r="F92" s="14" t="n"/>
      <c r="G92" s="7">
        <f>IFERROR(IF(OR($A92="",NOT(ISTEXT($A92))),"",SUMIFS('Movements'!$H$6:$H$505,'Movements'!$C$6:$C$505,$A92,'Movements'!$G$6:$G$505,"Received")),"")</f>
        <v/>
      </c>
      <c r="H92" s="7">
        <f>IFERROR(IF(OR($A92="",NOT(ISTEXT($A92))),"",SUMIFS('Movements'!$H$6:$H$505,'Movements'!$C$6:$C$505,$A92,'Movements'!$G$6:$G$505,"Issued")),"")</f>
        <v/>
      </c>
      <c r="I92" s="7">
        <f>IFERROR(IF(OR($A92="",NOT(ISTEXT($A92))),"",SUMIFS('Movements'!$H$6:$H$505,'Movements'!$C$6:$C$505,$A92,'Movements'!$G$6:$G$505,"Adjustment")),"")</f>
        <v/>
      </c>
      <c r="J92" s="7">
        <f>IFERROR(IF(OR($A92="",NOT(ISTEXT($A92)),NOT(ISNUMBER($G92)),NOT(ISNUMBER($H92)),NOT(ISNUMBER($I92))),"",$G92-$H92+$I92),"")</f>
        <v/>
      </c>
      <c r="K92" s="7">
        <f>IFERROR(IF(OR($A92="",NOT(ISTEXT($A92)),NOT(ISNUMBER($F92)),NOT(ISNUMBER($H92))),"",$F92-$H92),"")</f>
        <v/>
      </c>
      <c r="L92" s="7">
        <f>IFERROR(IF(OR($A92="",NOT(ISTEXT($A92)),NOT(ISNUMBER($J92)),NOT(ISNUMBER($K92))),"",$J92-$K92),"")</f>
        <v/>
      </c>
      <c r="M92" s="6">
        <f>IFERROR(IF(OR($A92="",NOT(ISTEXT($A92)),NOT(ISNUMBER($L92))),"",IF($L92&lt;0,"SHORTAGE","OK")),"")</f>
        <v/>
      </c>
      <c r="N92" s="26" t="n"/>
      <c r="O92" s="27">
        <f>IFERROR(IF(OR($A92="",NOT(ISTEXT($A92)),NOT(ISNUMBER($F92)),NOT(ISNUMBER($N92))),"",$F92*$N92),"")</f>
        <v/>
      </c>
      <c r="P92" s="11" t="n"/>
    </row>
    <row r="93" ht="28" customHeight="1">
      <c r="A93" s="5" t="n"/>
      <c r="B93" s="11" t="n"/>
      <c r="C93" s="11" t="n"/>
      <c r="D93" s="5" t="n"/>
      <c r="E93" s="11" t="n"/>
      <c r="F93" s="14" t="n"/>
      <c r="G93" s="7">
        <f>IFERROR(IF(OR($A93="",NOT(ISTEXT($A93))),"",SUMIFS('Movements'!$H$6:$H$505,'Movements'!$C$6:$C$505,$A93,'Movements'!$G$6:$G$505,"Received")),"")</f>
        <v/>
      </c>
      <c r="H93" s="7">
        <f>IFERROR(IF(OR($A93="",NOT(ISTEXT($A93))),"",SUMIFS('Movements'!$H$6:$H$505,'Movements'!$C$6:$C$505,$A93,'Movements'!$G$6:$G$505,"Issued")),"")</f>
        <v/>
      </c>
      <c r="I93" s="7">
        <f>IFERROR(IF(OR($A93="",NOT(ISTEXT($A93))),"",SUMIFS('Movements'!$H$6:$H$505,'Movements'!$C$6:$C$505,$A93,'Movements'!$G$6:$G$505,"Adjustment")),"")</f>
        <v/>
      </c>
      <c r="J93" s="7">
        <f>IFERROR(IF(OR($A93="",NOT(ISTEXT($A93)),NOT(ISNUMBER($G93)),NOT(ISNUMBER($H93)),NOT(ISNUMBER($I93))),"",$G93-$H93+$I93),"")</f>
        <v/>
      </c>
      <c r="K93" s="7">
        <f>IFERROR(IF(OR($A93="",NOT(ISTEXT($A93)),NOT(ISNUMBER($F93)),NOT(ISNUMBER($H93))),"",$F93-$H93),"")</f>
        <v/>
      </c>
      <c r="L93" s="7">
        <f>IFERROR(IF(OR($A93="",NOT(ISTEXT($A93)),NOT(ISNUMBER($J93)),NOT(ISNUMBER($K93))),"",$J93-$K93),"")</f>
        <v/>
      </c>
      <c r="M93" s="6">
        <f>IFERROR(IF(OR($A93="",NOT(ISTEXT($A93)),NOT(ISNUMBER($L93))),"",IF($L93&lt;0,"SHORTAGE","OK")),"")</f>
        <v/>
      </c>
      <c r="N93" s="26" t="n"/>
      <c r="O93" s="27">
        <f>IFERROR(IF(OR($A93="",NOT(ISTEXT($A93)),NOT(ISNUMBER($F93)),NOT(ISNUMBER($N93))),"",$F93*$N93),"")</f>
        <v/>
      </c>
      <c r="P93" s="11" t="n"/>
    </row>
    <row r="94" ht="28" customHeight="1">
      <c r="A94" s="5" t="n"/>
      <c r="B94" s="11" t="n"/>
      <c r="C94" s="11" t="n"/>
      <c r="D94" s="5" t="n"/>
      <c r="E94" s="11" t="n"/>
      <c r="F94" s="14" t="n"/>
      <c r="G94" s="7">
        <f>IFERROR(IF(OR($A94="",NOT(ISTEXT($A94))),"",SUMIFS('Movements'!$H$6:$H$505,'Movements'!$C$6:$C$505,$A94,'Movements'!$G$6:$G$505,"Received")),"")</f>
        <v/>
      </c>
      <c r="H94" s="7">
        <f>IFERROR(IF(OR($A94="",NOT(ISTEXT($A94))),"",SUMIFS('Movements'!$H$6:$H$505,'Movements'!$C$6:$C$505,$A94,'Movements'!$G$6:$G$505,"Issued")),"")</f>
        <v/>
      </c>
      <c r="I94" s="7">
        <f>IFERROR(IF(OR($A94="",NOT(ISTEXT($A94))),"",SUMIFS('Movements'!$H$6:$H$505,'Movements'!$C$6:$C$505,$A94,'Movements'!$G$6:$G$505,"Adjustment")),"")</f>
        <v/>
      </c>
      <c r="J94" s="7">
        <f>IFERROR(IF(OR($A94="",NOT(ISTEXT($A94)),NOT(ISNUMBER($G94)),NOT(ISNUMBER($H94)),NOT(ISNUMBER($I94))),"",$G94-$H94+$I94),"")</f>
        <v/>
      </c>
      <c r="K94" s="7">
        <f>IFERROR(IF(OR($A94="",NOT(ISTEXT($A94)),NOT(ISNUMBER($F94)),NOT(ISNUMBER($H94))),"",$F94-$H94),"")</f>
        <v/>
      </c>
      <c r="L94" s="7">
        <f>IFERROR(IF(OR($A94="",NOT(ISTEXT($A94)),NOT(ISNUMBER($J94)),NOT(ISNUMBER($K94))),"",$J94-$K94),"")</f>
        <v/>
      </c>
      <c r="M94" s="6">
        <f>IFERROR(IF(OR($A94="",NOT(ISTEXT($A94)),NOT(ISNUMBER($L94))),"",IF($L94&lt;0,"SHORTAGE","OK")),"")</f>
        <v/>
      </c>
      <c r="N94" s="26" t="n"/>
      <c r="O94" s="27">
        <f>IFERROR(IF(OR($A94="",NOT(ISTEXT($A94)),NOT(ISNUMBER($F94)),NOT(ISNUMBER($N94))),"",$F94*$N94),"")</f>
        <v/>
      </c>
      <c r="P94" s="11" t="n"/>
    </row>
    <row r="95" ht="28" customHeight="1">
      <c r="A95" s="5" t="n"/>
      <c r="B95" s="11" t="n"/>
      <c r="C95" s="11" t="n"/>
      <c r="D95" s="5" t="n"/>
      <c r="E95" s="11" t="n"/>
      <c r="F95" s="14" t="n"/>
      <c r="G95" s="7">
        <f>IFERROR(IF(OR($A95="",NOT(ISTEXT($A95))),"",SUMIFS('Movements'!$H$6:$H$505,'Movements'!$C$6:$C$505,$A95,'Movements'!$G$6:$G$505,"Received")),"")</f>
        <v/>
      </c>
      <c r="H95" s="7">
        <f>IFERROR(IF(OR($A95="",NOT(ISTEXT($A95))),"",SUMIFS('Movements'!$H$6:$H$505,'Movements'!$C$6:$C$505,$A95,'Movements'!$G$6:$G$505,"Issued")),"")</f>
        <v/>
      </c>
      <c r="I95" s="7">
        <f>IFERROR(IF(OR($A95="",NOT(ISTEXT($A95))),"",SUMIFS('Movements'!$H$6:$H$505,'Movements'!$C$6:$C$505,$A95,'Movements'!$G$6:$G$505,"Adjustment")),"")</f>
        <v/>
      </c>
      <c r="J95" s="7">
        <f>IFERROR(IF(OR($A95="",NOT(ISTEXT($A95)),NOT(ISNUMBER($G95)),NOT(ISNUMBER($H95)),NOT(ISNUMBER($I95))),"",$G95-$H95+$I95),"")</f>
        <v/>
      </c>
      <c r="K95" s="7">
        <f>IFERROR(IF(OR($A95="",NOT(ISTEXT($A95)),NOT(ISNUMBER($F95)),NOT(ISNUMBER($H95))),"",$F95-$H95),"")</f>
        <v/>
      </c>
      <c r="L95" s="7">
        <f>IFERROR(IF(OR($A95="",NOT(ISTEXT($A95)),NOT(ISNUMBER($J95)),NOT(ISNUMBER($K95))),"",$J95-$K95),"")</f>
        <v/>
      </c>
      <c r="M95" s="6">
        <f>IFERROR(IF(OR($A95="",NOT(ISTEXT($A95)),NOT(ISNUMBER($L95))),"",IF($L95&lt;0,"SHORTAGE","OK")),"")</f>
        <v/>
      </c>
      <c r="N95" s="26" t="n"/>
      <c r="O95" s="27">
        <f>IFERROR(IF(OR($A95="",NOT(ISTEXT($A95)),NOT(ISNUMBER($F95)),NOT(ISNUMBER($N95))),"",$F95*$N95),"")</f>
        <v/>
      </c>
      <c r="P95" s="11" t="n"/>
    </row>
    <row r="96" ht="28" customHeight="1">
      <c r="A96" s="5" t="n"/>
      <c r="B96" s="11" t="n"/>
      <c r="C96" s="11" t="n"/>
      <c r="D96" s="5" t="n"/>
      <c r="E96" s="11" t="n"/>
      <c r="F96" s="14" t="n"/>
      <c r="G96" s="7">
        <f>IFERROR(IF(OR($A96="",NOT(ISTEXT($A96))),"",SUMIFS('Movements'!$H$6:$H$505,'Movements'!$C$6:$C$505,$A96,'Movements'!$G$6:$G$505,"Received")),"")</f>
        <v/>
      </c>
      <c r="H96" s="7">
        <f>IFERROR(IF(OR($A96="",NOT(ISTEXT($A96))),"",SUMIFS('Movements'!$H$6:$H$505,'Movements'!$C$6:$C$505,$A96,'Movements'!$G$6:$G$505,"Issued")),"")</f>
        <v/>
      </c>
      <c r="I96" s="7">
        <f>IFERROR(IF(OR($A96="",NOT(ISTEXT($A96))),"",SUMIFS('Movements'!$H$6:$H$505,'Movements'!$C$6:$C$505,$A96,'Movements'!$G$6:$G$505,"Adjustment")),"")</f>
        <v/>
      </c>
      <c r="J96" s="7">
        <f>IFERROR(IF(OR($A96="",NOT(ISTEXT($A96)),NOT(ISNUMBER($G96)),NOT(ISNUMBER($H96)),NOT(ISNUMBER($I96))),"",$G96-$H96+$I96),"")</f>
        <v/>
      </c>
      <c r="K96" s="7">
        <f>IFERROR(IF(OR($A96="",NOT(ISTEXT($A96)),NOT(ISNUMBER($F96)),NOT(ISNUMBER($H96))),"",$F96-$H96),"")</f>
        <v/>
      </c>
      <c r="L96" s="7">
        <f>IFERROR(IF(OR($A96="",NOT(ISTEXT($A96)),NOT(ISNUMBER($J96)),NOT(ISNUMBER($K96))),"",$J96-$K96),"")</f>
        <v/>
      </c>
      <c r="M96" s="6">
        <f>IFERROR(IF(OR($A96="",NOT(ISTEXT($A96)),NOT(ISNUMBER($L96))),"",IF($L96&lt;0,"SHORTAGE","OK")),"")</f>
        <v/>
      </c>
      <c r="N96" s="26" t="n"/>
      <c r="O96" s="27">
        <f>IFERROR(IF(OR($A96="",NOT(ISTEXT($A96)),NOT(ISNUMBER($F96)),NOT(ISNUMBER($N96))),"",$F96*$N96),"")</f>
        <v/>
      </c>
      <c r="P96" s="11" t="n"/>
    </row>
    <row r="97" ht="28" customHeight="1">
      <c r="A97" s="5" t="n"/>
      <c r="B97" s="11" t="n"/>
      <c r="C97" s="11" t="n"/>
      <c r="D97" s="5" t="n"/>
      <c r="E97" s="11" t="n"/>
      <c r="F97" s="14" t="n"/>
      <c r="G97" s="7">
        <f>IFERROR(IF(OR($A97="",NOT(ISTEXT($A97))),"",SUMIFS('Movements'!$H$6:$H$505,'Movements'!$C$6:$C$505,$A97,'Movements'!$G$6:$G$505,"Received")),"")</f>
        <v/>
      </c>
      <c r="H97" s="7">
        <f>IFERROR(IF(OR($A97="",NOT(ISTEXT($A97))),"",SUMIFS('Movements'!$H$6:$H$505,'Movements'!$C$6:$C$505,$A97,'Movements'!$G$6:$G$505,"Issued")),"")</f>
        <v/>
      </c>
      <c r="I97" s="7">
        <f>IFERROR(IF(OR($A97="",NOT(ISTEXT($A97))),"",SUMIFS('Movements'!$H$6:$H$505,'Movements'!$C$6:$C$505,$A97,'Movements'!$G$6:$G$505,"Adjustment")),"")</f>
        <v/>
      </c>
      <c r="J97" s="7">
        <f>IFERROR(IF(OR($A97="",NOT(ISTEXT($A97)),NOT(ISNUMBER($G97)),NOT(ISNUMBER($H97)),NOT(ISNUMBER($I97))),"",$G97-$H97+$I97),"")</f>
        <v/>
      </c>
      <c r="K97" s="7">
        <f>IFERROR(IF(OR($A97="",NOT(ISTEXT($A97)),NOT(ISNUMBER($F97)),NOT(ISNUMBER($H97))),"",$F97-$H97),"")</f>
        <v/>
      </c>
      <c r="L97" s="7">
        <f>IFERROR(IF(OR($A97="",NOT(ISTEXT($A97)),NOT(ISNUMBER($J97)),NOT(ISNUMBER($K97))),"",$J97-$K97),"")</f>
        <v/>
      </c>
      <c r="M97" s="6">
        <f>IFERROR(IF(OR($A97="",NOT(ISTEXT($A97)),NOT(ISNUMBER($L97))),"",IF($L97&lt;0,"SHORTAGE","OK")),"")</f>
        <v/>
      </c>
      <c r="N97" s="26" t="n"/>
      <c r="O97" s="27">
        <f>IFERROR(IF(OR($A97="",NOT(ISTEXT($A97)),NOT(ISNUMBER($F97)),NOT(ISNUMBER($N97))),"",$F97*$N97),"")</f>
        <v/>
      </c>
      <c r="P97" s="11" t="n"/>
    </row>
    <row r="98" ht="28" customHeight="1">
      <c r="A98" s="5" t="n"/>
      <c r="B98" s="11" t="n"/>
      <c r="C98" s="11" t="n"/>
      <c r="D98" s="5" t="n"/>
      <c r="E98" s="11" t="n"/>
      <c r="F98" s="14" t="n"/>
      <c r="G98" s="7">
        <f>IFERROR(IF(OR($A98="",NOT(ISTEXT($A98))),"",SUMIFS('Movements'!$H$6:$H$505,'Movements'!$C$6:$C$505,$A98,'Movements'!$G$6:$G$505,"Received")),"")</f>
        <v/>
      </c>
      <c r="H98" s="7">
        <f>IFERROR(IF(OR($A98="",NOT(ISTEXT($A98))),"",SUMIFS('Movements'!$H$6:$H$505,'Movements'!$C$6:$C$505,$A98,'Movements'!$G$6:$G$505,"Issued")),"")</f>
        <v/>
      </c>
      <c r="I98" s="7">
        <f>IFERROR(IF(OR($A98="",NOT(ISTEXT($A98))),"",SUMIFS('Movements'!$H$6:$H$505,'Movements'!$C$6:$C$505,$A98,'Movements'!$G$6:$G$505,"Adjustment")),"")</f>
        <v/>
      </c>
      <c r="J98" s="7">
        <f>IFERROR(IF(OR($A98="",NOT(ISTEXT($A98)),NOT(ISNUMBER($G98)),NOT(ISNUMBER($H98)),NOT(ISNUMBER($I98))),"",$G98-$H98+$I98),"")</f>
        <v/>
      </c>
      <c r="K98" s="7">
        <f>IFERROR(IF(OR($A98="",NOT(ISTEXT($A98)),NOT(ISNUMBER($F98)),NOT(ISNUMBER($H98))),"",$F98-$H98),"")</f>
        <v/>
      </c>
      <c r="L98" s="7">
        <f>IFERROR(IF(OR($A98="",NOT(ISTEXT($A98)),NOT(ISNUMBER($J98)),NOT(ISNUMBER($K98))),"",$J98-$K98),"")</f>
        <v/>
      </c>
      <c r="M98" s="6">
        <f>IFERROR(IF(OR($A98="",NOT(ISTEXT($A98)),NOT(ISNUMBER($L98))),"",IF($L98&lt;0,"SHORTAGE","OK")),"")</f>
        <v/>
      </c>
      <c r="N98" s="26" t="n"/>
      <c r="O98" s="27">
        <f>IFERROR(IF(OR($A98="",NOT(ISTEXT($A98)),NOT(ISNUMBER($F98)),NOT(ISNUMBER($N98))),"",$F98*$N98),"")</f>
        <v/>
      </c>
      <c r="P98" s="11" t="n"/>
    </row>
    <row r="99" ht="28" customHeight="1">
      <c r="A99" s="5" t="n"/>
      <c r="B99" s="11" t="n"/>
      <c r="C99" s="11" t="n"/>
      <c r="D99" s="5" t="n"/>
      <c r="E99" s="11" t="n"/>
      <c r="F99" s="14" t="n"/>
      <c r="G99" s="7">
        <f>IFERROR(IF(OR($A99="",NOT(ISTEXT($A99))),"",SUMIFS('Movements'!$H$6:$H$505,'Movements'!$C$6:$C$505,$A99,'Movements'!$G$6:$G$505,"Received")),"")</f>
        <v/>
      </c>
      <c r="H99" s="7">
        <f>IFERROR(IF(OR($A99="",NOT(ISTEXT($A99))),"",SUMIFS('Movements'!$H$6:$H$505,'Movements'!$C$6:$C$505,$A99,'Movements'!$G$6:$G$505,"Issued")),"")</f>
        <v/>
      </c>
      <c r="I99" s="7">
        <f>IFERROR(IF(OR($A99="",NOT(ISTEXT($A99))),"",SUMIFS('Movements'!$H$6:$H$505,'Movements'!$C$6:$C$505,$A99,'Movements'!$G$6:$G$505,"Adjustment")),"")</f>
        <v/>
      </c>
      <c r="J99" s="7">
        <f>IFERROR(IF(OR($A99="",NOT(ISTEXT($A99)),NOT(ISNUMBER($G99)),NOT(ISNUMBER($H99)),NOT(ISNUMBER($I99))),"",$G99-$H99+$I99),"")</f>
        <v/>
      </c>
      <c r="K99" s="7">
        <f>IFERROR(IF(OR($A99="",NOT(ISTEXT($A99)),NOT(ISNUMBER($F99)),NOT(ISNUMBER($H99))),"",$F99-$H99),"")</f>
        <v/>
      </c>
      <c r="L99" s="7">
        <f>IFERROR(IF(OR($A99="",NOT(ISTEXT($A99)),NOT(ISNUMBER($J99)),NOT(ISNUMBER($K99))),"",$J99-$K99),"")</f>
        <v/>
      </c>
      <c r="M99" s="6">
        <f>IFERROR(IF(OR($A99="",NOT(ISTEXT($A99)),NOT(ISNUMBER($L99))),"",IF($L99&lt;0,"SHORTAGE","OK")),"")</f>
        <v/>
      </c>
      <c r="N99" s="26" t="n"/>
      <c r="O99" s="27">
        <f>IFERROR(IF(OR($A99="",NOT(ISTEXT($A99)),NOT(ISNUMBER($F99)),NOT(ISNUMBER($N99))),"",$F99*$N99),"")</f>
        <v/>
      </c>
      <c r="P99" s="11" t="n"/>
    </row>
    <row r="100" ht="28" customHeight="1">
      <c r="A100" s="5" t="n"/>
      <c r="B100" s="11" t="n"/>
      <c r="C100" s="11" t="n"/>
      <c r="D100" s="5" t="n"/>
      <c r="E100" s="11" t="n"/>
      <c r="F100" s="14" t="n"/>
      <c r="G100" s="7">
        <f>IFERROR(IF(OR($A100="",NOT(ISTEXT($A100))),"",SUMIFS('Movements'!$H$6:$H$505,'Movements'!$C$6:$C$505,$A100,'Movements'!$G$6:$G$505,"Received")),"")</f>
        <v/>
      </c>
      <c r="H100" s="7">
        <f>IFERROR(IF(OR($A100="",NOT(ISTEXT($A100))),"",SUMIFS('Movements'!$H$6:$H$505,'Movements'!$C$6:$C$505,$A100,'Movements'!$G$6:$G$505,"Issued")),"")</f>
        <v/>
      </c>
      <c r="I100" s="7">
        <f>IFERROR(IF(OR($A100="",NOT(ISTEXT($A100))),"",SUMIFS('Movements'!$H$6:$H$505,'Movements'!$C$6:$C$505,$A100,'Movements'!$G$6:$G$505,"Adjustment")),"")</f>
        <v/>
      </c>
      <c r="J100" s="7">
        <f>IFERROR(IF(OR($A100="",NOT(ISTEXT($A100)),NOT(ISNUMBER($G100)),NOT(ISNUMBER($H100)),NOT(ISNUMBER($I100))),"",$G100-$H100+$I100),"")</f>
        <v/>
      </c>
      <c r="K100" s="7">
        <f>IFERROR(IF(OR($A100="",NOT(ISTEXT($A100)),NOT(ISNUMBER($F100)),NOT(ISNUMBER($H100))),"",$F100-$H100),"")</f>
        <v/>
      </c>
      <c r="L100" s="7">
        <f>IFERROR(IF(OR($A100="",NOT(ISTEXT($A100)),NOT(ISNUMBER($J100)),NOT(ISNUMBER($K100))),"",$J100-$K100),"")</f>
        <v/>
      </c>
      <c r="M100" s="6">
        <f>IFERROR(IF(OR($A100="",NOT(ISTEXT($A100)),NOT(ISNUMBER($L100))),"",IF($L100&lt;0,"SHORTAGE","OK")),"")</f>
        <v/>
      </c>
      <c r="N100" s="26" t="n"/>
      <c r="O100" s="27">
        <f>IFERROR(IF(OR($A100="",NOT(ISTEXT($A100)),NOT(ISNUMBER($F100)),NOT(ISNUMBER($N100))),"",$F100*$N100),"")</f>
        <v/>
      </c>
      <c r="P100" s="11" t="n"/>
    </row>
    <row r="101" ht="28" customHeight="1">
      <c r="A101" s="5" t="n"/>
      <c r="B101" s="11" t="n"/>
      <c r="C101" s="11" t="n"/>
      <c r="D101" s="5" t="n"/>
      <c r="E101" s="11" t="n"/>
      <c r="F101" s="14" t="n"/>
      <c r="G101" s="7">
        <f>IFERROR(IF(OR($A101="",NOT(ISTEXT($A101))),"",SUMIFS('Movements'!$H$6:$H$505,'Movements'!$C$6:$C$505,$A101,'Movements'!$G$6:$G$505,"Received")),"")</f>
        <v/>
      </c>
      <c r="H101" s="7">
        <f>IFERROR(IF(OR($A101="",NOT(ISTEXT($A101))),"",SUMIFS('Movements'!$H$6:$H$505,'Movements'!$C$6:$C$505,$A101,'Movements'!$G$6:$G$505,"Issued")),"")</f>
        <v/>
      </c>
      <c r="I101" s="7">
        <f>IFERROR(IF(OR($A101="",NOT(ISTEXT($A101))),"",SUMIFS('Movements'!$H$6:$H$505,'Movements'!$C$6:$C$505,$A101,'Movements'!$G$6:$G$505,"Adjustment")),"")</f>
        <v/>
      </c>
      <c r="J101" s="7">
        <f>IFERROR(IF(OR($A101="",NOT(ISTEXT($A101)),NOT(ISNUMBER($G101)),NOT(ISNUMBER($H101)),NOT(ISNUMBER($I101))),"",$G101-$H101+$I101),"")</f>
        <v/>
      </c>
      <c r="K101" s="7">
        <f>IFERROR(IF(OR($A101="",NOT(ISTEXT($A101)),NOT(ISNUMBER($F101)),NOT(ISNUMBER($H101))),"",$F101-$H101),"")</f>
        <v/>
      </c>
      <c r="L101" s="7">
        <f>IFERROR(IF(OR($A101="",NOT(ISTEXT($A101)),NOT(ISNUMBER($J101)),NOT(ISNUMBER($K101))),"",$J101-$K101),"")</f>
        <v/>
      </c>
      <c r="M101" s="6">
        <f>IFERROR(IF(OR($A101="",NOT(ISTEXT($A101)),NOT(ISNUMBER($L101))),"",IF($L101&lt;0,"SHORTAGE","OK")),"")</f>
        <v/>
      </c>
      <c r="N101" s="26" t="n"/>
      <c r="O101" s="27">
        <f>IFERROR(IF(OR($A101="",NOT(ISTEXT($A101)),NOT(ISNUMBER($F101)),NOT(ISNUMBER($N101))),"",$F101*$N101),"")</f>
        <v/>
      </c>
      <c r="P101" s="11" t="n"/>
    </row>
    <row r="102" ht="28" customHeight="1">
      <c r="A102" s="5" t="n"/>
      <c r="B102" s="11" t="n"/>
      <c r="C102" s="11" t="n"/>
      <c r="D102" s="5" t="n"/>
      <c r="E102" s="11" t="n"/>
      <c r="F102" s="14" t="n"/>
      <c r="G102" s="7">
        <f>IFERROR(IF(OR($A102="",NOT(ISTEXT($A102))),"",SUMIFS('Movements'!$H$6:$H$505,'Movements'!$C$6:$C$505,$A102,'Movements'!$G$6:$G$505,"Received")),"")</f>
        <v/>
      </c>
      <c r="H102" s="7">
        <f>IFERROR(IF(OR($A102="",NOT(ISTEXT($A102))),"",SUMIFS('Movements'!$H$6:$H$505,'Movements'!$C$6:$C$505,$A102,'Movements'!$G$6:$G$505,"Issued")),"")</f>
        <v/>
      </c>
      <c r="I102" s="7">
        <f>IFERROR(IF(OR($A102="",NOT(ISTEXT($A102))),"",SUMIFS('Movements'!$H$6:$H$505,'Movements'!$C$6:$C$505,$A102,'Movements'!$G$6:$G$505,"Adjustment")),"")</f>
        <v/>
      </c>
      <c r="J102" s="7">
        <f>IFERROR(IF(OR($A102="",NOT(ISTEXT($A102)),NOT(ISNUMBER($G102)),NOT(ISNUMBER($H102)),NOT(ISNUMBER($I102))),"",$G102-$H102+$I102),"")</f>
        <v/>
      </c>
      <c r="K102" s="7">
        <f>IFERROR(IF(OR($A102="",NOT(ISTEXT($A102)),NOT(ISNUMBER($F102)),NOT(ISNUMBER($H102))),"",$F102-$H102),"")</f>
        <v/>
      </c>
      <c r="L102" s="7">
        <f>IFERROR(IF(OR($A102="",NOT(ISTEXT($A102)),NOT(ISNUMBER($J102)),NOT(ISNUMBER($K102))),"",$J102-$K102),"")</f>
        <v/>
      </c>
      <c r="M102" s="6">
        <f>IFERROR(IF(OR($A102="",NOT(ISTEXT($A102)),NOT(ISNUMBER($L102))),"",IF($L102&lt;0,"SHORTAGE","OK")),"")</f>
        <v/>
      </c>
      <c r="N102" s="26" t="n"/>
      <c r="O102" s="27">
        <f>IFERROR(IF(OR($A102="",NOT(ISTEXT($A102)),NOT(ISNUMBER($F102)),NOT(ISNUMBER($N102))),"",$F102*$N102),"")</f>
        <v/>
      </c>
      <c r="P102" s="11" t="n"/>
    </row>
    <row r="103" ht="28" customHeight="1">
      <c r="A103" s="5" t="n"/>
      <c r="B103" s="11" t="n"/>
      <c r="C103" s="11" t="n"/>
      <c r="D103" s="5" t="n"/>
      <c r="E103" s="11" t="n"/>
      <c r="F103" s="14" t="n"/>
      <c r="G103" s="7">
        <f>IFERROR(IF(OR($A103="",NOT(ISTEXT($A103))),"",SUMIFS('Movements'!$H$6:$H$505,'Movements'!$C$6:$C$505,$A103,'Movements'!$G$6:$G$505,"Received")),"")</f>
        <v/>
      </c>
      <c r="H103" s="7">
        <f>IFERROR(IF(OR($A103="",NOT(ISTEXT($A103))),"",SUMIFS('Movements'!$H$6:$H$505,'Movements'!$C$6:$C$505,$A103,'Movements'!$G$6:$G$505,"Issued")),"")</f>
        <v/>
      </c>
      <c r="I103" s="7">
        <f>IFERROR(IF(OR($A103="",NOT(ISTEXT($A103))),"",SUMIFS('Movements'!$H$6:$H$505,'Movements'!$C$6:$C$505,$A103,'Movements'!$G$6:$G$505,"Adjustment")),"")</f>
        <v/>
      </c>
      <c r="J103" s="7">
        <f>IFERROR(IF(OR($A103="",NOT(ISTEXT($A103)),NOT(ISNUMBER($G103)),NOT(ISNUMBER($H103)),NOT(ISNUMBER($I103))),"",$G103-$H103+$I103),"")</f>
        <v/>
      </c>
      <c r="K103" s="7">
        <f>IFERROR(IF(OR($A103="",NOT(ISTEXT($A103)),NOT(ISNUMBER($F103)),NOT(ISNUMBER($H103))),"",$F103-$H103),"")</f>
        <v/>
      </c>
      <c r="L103" s="7">
        <f>IFERROR(IF(OR($A103="",NOT(ISTEXT($A103)),NOT(ISNUMBER($J103)),NOT(ISNUMBER($K103))),"",$J103-$K103),"")</f>
        <v/>
      </c>
      <c r="M103" s="6">
        <f>IFERROR(IF(OR($A103="",NOT(ISTEXT($A103)),NOT(ISNUMBER($L103))),"",IF($L103&lt;0,"SHORTAGE","OK")),"")</f>
        <v/>
      </c>
      <c r="N103" s="26" t="n"/>
      <c r="O103" s="27">
        <f>IFERROR(IF(OR($A103="",NOT(ISTEXT($A103)),NOT(ISNUMBER($F103)),NOT(ISNUMBER($N103))),"",$F103*$N103),"")</f>
        <v/>
      </c>
      <c r="P103" s="11" t="n"/>
    </row>
    <row r="104" ht="28" customHeight="1">
      <c r="A104" s="5" t="n"/>
      <c r="B104" s="11" t="n"/>
      <c r="C104" s="11" t="n"/>
      <c r="D104" s="5" t="n"/>
      <c r="E104" s="11" t="n"/>
      <c r="F104" s="14" t="n"/>
      <c r="G104" s="7">
        <f>IFERROR(IF(OR($A104="",NOT(ISTEXT($A104))),"",SUMIFS('Movements'!$H$6:$H$505,'Movements'!$C$6:$C$505,$A104,'Movements'!$G$6:$G$505,"Received")),"")</f>
        <v/>
      </c>
      <c r="H104" s="7">
        <f>IFERROR(IF(OR($A104="",NOT(ISTEXT($A104))),"",SUMIFS('Movements'!$H$6:$H$505,'Movements'!$C$6:$C$505,$A104,'Movements'!$G$6:$G$505,"Issued")),"")</f>
        <v/>
      </c>
      <c r="I104" s="7">
        <f>IFERROR(IF(OR($A104="",NOT(ISTEXT($A104))),"",SUMIFS('Movements'!$H$6:$H$505,'Movements'!$C$6:$C$505,$A104,'Movements'!$G$6:$G$505,"Adjustment")),"")</f>
        <v/>
      </c>
      <c r="J104" s="7">
        <f>IFERROR(IF(OR($A104="",NOT(ISTEXT($A104)),NOT(ISNUMBER($G104)),NOT(ISNUMBER($H104)),NOT(ISNUMBER($I104))),"",$G104-$H104+$I104),"")</f>
        <v/>
      </c>
      <c r="K104" s="7">
        <f>IFERROR(IF(OR($A104="",NOT(ISTEXT($A104)),NOT(ISNUMBER($F104)),NOT(ISNUMBER($H104))),"",$F104-$H104),"")</f>
        <v/>
      </c>
      <c r="L104" s="7">
        <f>IFERROR(IF(OR($A104="",NOT(ISTEXT($A104)),NOT(ISNUMBER($J104)),NOT(ISNUMBER($K104))),"",$J104-$K104),"")</f>
        <v/>
      </c>
      <c r="M104" s="6">
        <f>IFERROR(IF(OR($A104="",NOT(ISTEXT($A104)),NOT(ISNUMBER($L104))),"",IF($L104&lt;0,"SHORTAGE","OK")),"")</f>
        <v/>
      </c>
      <c r="N104" s="26" t="n"/>
      <c r="O104" s="27">
        <f>IFERROR(IF(OR($A104="",NOT(ISTEXT($A104)),NOT(ISNUMBER($F104)),NOT(ISNUMBER($N104))),"",$F104*$N104),"")</f>
        <v/>
      </c>
      <c r="P104" s="11" t="n"/>
    </row>
    <row r="105" ht="28" customHeight="1">
      <c r="A105" s="5" t="n"/>
      <c r="B105" s="11" t="n"/>
      <c r="C105" s="11" t="n"/>
      <c r="D105" s="5" t="n"/>
      <c r="E105" s="11" t="n"/>
      <c r="F105" s="14" t="n"/>
      <c r="G105" s="7">
        <f>IFERROR(IF(OR($A105="",NOT(ISTEXT($A105))),"",SUMIFS('Movements'!$H$6:$H$505,'Movements'!$C$6:$C$505,$A105,'Movements'!$G$6:$G$505,"Received")),"")</f>
        <v/>
      </c>
      <c r="H105" s="7">
        <f>IFERROR(IF(OR($A105="",NOT(ISTEXT($A105))),"",SUMIFS('Movements'!$H$6:$H$505,'Movements'!$C$6:$C$505,$A105,'Movements'!$G$6:$G$505,"Issued")),"")</f>
        <v/>
      </c>
      <c r="I105" s="7">
        <f>IFERROR(IF(OR($A105="",NOT(ISTEXT($A105))),"",SUMIFS('Movements'!$H$6:$H$505,'Movements'!$C$6:$C$505,$A105,'Movements'!$G$6:$G$505,"Adjustment")),"")</f>
        <v/>
      </c>
      <c r="J105" s="7">
        <f>IFERROR(IF(OR($A105="",NOT(ISTEXT($A105)),NOT(ISNUMBER($G105)),NOT(ISNUMBER($H105)),NOT(ISNUMBER($I105))),"",$G105-$H105+$I105),"")</f>
        <v/>
      </c>
      <c r="K105" s="7">
        <f>IFERROR(IF(OR($A105="",NOT(ISTEXT($A105)),NOT(ISNUMBER($F105)),NOT(ISNUMBER($H105))),"",$F105-$H105),"")</f>
        <v/>
      </c>
      <c r="L105" s="7">
        <f>IFERROR(IF(OR($A105="",NOT(ISTEXT($A105)),NOT(ISNUMBER($J105)),NOT(ISNUMBER($K105))),"",$J105-$K105),"")</f>
        <v/>
      </c>
      <c r="M105" s="6">
        <f>IFERROR(IF(OR($A105="",NOT(ISTEXT($A105)),NOT(ISNUMBER($L105))),"",IF($L105&lt;0,"SHORTAGE","OK")),"")</f>
        <v/>
      </c>
      <c r="N105" s="26" t="n"/>
      <c r="O105" s="27">
        <f>IFERROR(IF(OR($A105="",NOT(ISTEXT($A105)),NOT(ISNUMBER($F105)),NOT(ISNUMBER($N105))),"",$F105*$N105),"")</f>
        <v/>
      </c>
      <c r="P105" s="11" t="n"/>
    </row>
    <row r="106" ht="28" customHeight="1">
      <c r="A106" s="5" t="n"/>
      <c r="B106" s="11" t="n"/>
      <c r="C106" s="11" t="n"/>
      <c r="D106" s="5" t="n"/>
      <c r="E106" s="11" t="n"/>
      <c r="F106" s="14" t="n"/>
      <c r="G106" s="7">
        <f>IFERROR(IF(OR($A106="",NOT(ISTEXT($A106))),"",SUMIFS('Movements'!$H$6:$H$505,'Movements'!$C$6:$C$505,$A106,'Movements'!$G$6:$G$505,"Received")),"")</f>
        <v/>
      </c>
      <c r="H106" s="7">
        <f>IFERROR(IF(OR($A106="",NOT(ISTEXT($A106))),"",SUMIFS('Movements'!$H$6:$H$505,'Movements'!$C$6:$C$505,$A106,'Movements'!$G$6:$G$505,"Issued")),"")</f>
        <v/>
      </c>
      <c r="I106" s="7">
        <f>IFERROR(IF(OR($A106="",NOT(ISTEXT($A106))),"",SUMIFS('Movements'!$H$6:$H$505,'Movements'!$C$6:$C$505,$A106,'Movements'!$G$6:$G$505,"Adjustment")),"")</f>
        <v/>
      </c>
      <c r="J106" s="7">
        <f>IFERROR(IF(OR($A106="",NOT(ISTEXT($A106)),NOT(ISNUMBER($G106)),NOT(ISNUMBER($H106)),NOT(ISNUMBER($I106))),"",$G106-$H106+$I106),"")</f>
        <v/>
      </c>
      <c r="K106" s="7">
        <f>IFERROR(IF(OR($A106="",NOT(ISTEXT($A106)),NOT(ISNUMBER($F106)),NOT(ISNUMBER($H106))),"",$F106-$H106),"")</f>
        <v/>
      </c>
      <c r="L106" s="7">
        <f>IFERROR(IF(OR($A106="",NOT(ISTEXT($A106)),NOT(ISNUMBER($J106)),NOT(ISNUMBER($K106))),"",$J106-$K106),"")</f>
        <v/>
      </c>
      <c r="M106" s="6">
        <f>IFERROR(IF(OR($A106="",NOT(ISTEXT($A106)),NOT(ISNUMBER($L106))),"",IF($L106&lt;0,"SHORTAGE","OK")),"")</f>
        <v/>
      </c>
      <c r="N106" s="26" t="n"/>
      <c r="O106" s="27">
        <f>IFERROR(IF(OR($A106="",NOT(ISTEXT($A106)),NOT(ISNUMBER($F106)),NOT(ISNUMBER($N106))),"",$F106*$N106),"")</f>
        <v/>
      </c>
      <c r="P106" s="11" t="n"/>
    </row>
    <row r="107" ht="28" customHeight="1">
      <c r="A107" s="5" t="n"/>
      <c r="B107" s="11" t="n"/>
      <c r="C107" s="11" t="n"/>
      <c r="D107" s="5" t="n"/>
      <c r="E107" s="11" t="n"/>
      <c r="F107" s="14" t="n"/>
      <c r="G107" s="7">
        <f>IFERROR(IF(OR($A107="",NOT(ISTEXT($A107))),"",SUMIFS('Movements'!$H$6:$H$505,'Movements'!$C$6:$C$505,$A107,'Movements'!$G$6:$G$505,"Received")),"")</f>
        <v/>
      </c>
      <c r="H107" s="7">
        <f>IFERROR(IF(OR($A107="",NOT(ISTEXT($A107))),"",SUMIFS('Movements'!$H$6:$H$505,'Movements'!$C$6:$C$505,$A107,'Movements'!$G$6:$G$505,"Issued")),"")</f>
        <v/>
      </c>
      <c r="I107" s="7">
        <f>IFERROR(IF(OR($A107="",NOT(ISTEXT($A107))),"",SUMIFS('Movements'!$H$6:$H$505,'Movements'!$C$6:$C$505,$A107,'Movements'!$G$6:$G$505,"Adjustment")),"")</f>
        <v/>
      </c>
      <c r="J107" s="7">
        <f>IFERROR(IF(OR($A107="",NOT(ISTEXT($A107)),NOT(ISNUMBER($G107)),NOT(ISNUMBER($H107)),NOT(ISNUMBER($I107))),"",$G107-$H107+$I107),"")</f>
        <v/>
      </c>
      <c r="K107" s="7">
        <f>IFERROR(IF(OR($A107="",NOT(ISTEXT($A107)),NOT(ISNUMBER($F107)),NOT(ISNUMBER($H107))),"",$F107-$H107),"")</f>
        <v/>
      </c>
      <c r="L107" s="7">
        <f>IFERROR(IF(OR($A107="",NOT(ISTEXT($A107)),NOT(ISNUMBER($J107)),NOT(ISNUMBER($K107))),"",$J107-$K107),"")</f>
        <v/>
      </c>
      <c r="M107" s="6">
        <f>IFERROR(IF(OR($A107="",NOT(ISTEXT($A107)),NOT(ISNUMBER($L107))),"",IF($L107&lt;0,"SHORTAGE","OK")),"")</f>
        <v/>
      </c>
      <c r="N107" s="26" t="n"/>
      <c r="O107" s="27">
        <f>IFERROR(IF(OR($A107="",NOT(ISTEXT($A107)),NOT(ISNUMBER($F107)),NOT(ISNUMBER($N107))),"",$F107*$N107),"")</f>
        <v/>
      </c>
      <c r="P107" s="11" t="n"/>
    </row>
    <row r="108" ht="28" customHeight="1">
      <c r="A108" s="5" t="n"/>
      <c r="B108" s="11" t="n"/>
      <c r="C108" s="11" t="n"/>
      <c r="D108" s="5" t="n"/>
      <c r="E108" s="11" t="n"/>
      <c r="F108" s="14" t="n"/>
      <c r="G108" s="7">
        <f>IFERROR(IF(OR($A108="",NOT(ISTEXT($A108))),"",SUMIFS('Movements'!$H$6:$H$505,'Movements'!$C$6:$C$505,$A108,'Movements'!$G$6:$G$505,"Received")),"")</f>
        <v/>
      </c>
      <c r="H108" s="7">
        <f>IFERROR(IF(OR($A108="",NOT(ISTEXT($A108))),"",SUMIFS('Movements'!$H$6:$H$505,'Movements'!$C$6:$C$505,$A108,'Movements'!$G$6:$G$505,"Issued")),"")</f>
        <v/>
      </c>
      <c r="I108" s="7">
        <f>IFERROR(IF(OR($A108="",NOT(ISTEXT($A108))),"",SUMIFS('Movements'!$H$6:$H$505,'Movements'!$C$6:$C$505,$A108,'Movements'!$G$6:$G$505,"Adjustment")),"")</f>
        <v/>
      </c>
      <c r="J108" s="7">
        <f>IFERROR(IF(OR($A108="",NOT(ISTEXT($A108)),NOT(ISNUMBER($G108)),NOT(ISNUMBER($H108)),NOT(ISNUMBER($I108))),"",$G108-$H108+$I108),"")</f>
        <v/>
      </c>
      <c r="K108" s="7">
        <f>IFERROR(IF(OR($A108="",NOT(ISTEXT($A108)),NOT(ISNUMBER($F108)),NOT(ISNUMBER($H108))),"",$F108-$H108),"")</f>
        <v/>
      </c>
      <c r="L108" s="7">
        <f>IFERROR(IF(OR($A108="",NOT(ISTEXT($A108)),NOT(ISNUMBER($J108)),NOT(ISNUMBER($K108))),"",$J108-$K108),"")</f>
        <v/>
      </c>
      <c r="M108" s="6">
        <f>IFERROR(IF(OR($A108="",NOT(ISTEXT($A108)),NOT(ISNUMBER($L108))),"",IF($L108&lt;0,"SHORTAGE","OK")),"")</f>
        <v/>
      </c>
      <c r="N108" s="26" t="n"/>
      <c r="O108" s="27">
        <f>IFERROR(IF(OR($A108="",NOT(ISTEXT($A108)),NOT(ISNUMBER($F108)),NOT(ISNUMBER($N108))),"",$F108*$N108),"")</f>
        <v/>
      </c>
      <c r="P108" s="11" t="n"/>
    </row>
    <row r="109" ht="28" customHeight="1">
      <c r="A109" s="5" t="n"/>
      <c r="B109" s="11" t="n"/>
      <c r="C109" s="11" t="n"/>
      <c r="D109" s="5" t="n"/>
      <c r="E109" s="11" t="n"/>
      <c r="F109" s="14" t="n"/>
      <c r="G109" s="7">
        <f>IFERROR(IF(OR($A109="",NOT(ISTEXT($A109))),"",SUMIFS('Movements'!$H$6:$H$505,'Movements'!$C$6:$C$505,$A109,'Movements'!$G$6:$G$505,"Received")),"")</f>
        <v/>
      </c>
      <c r="H109" s="7">
        <f>IFERROR(IF(OR($A109="",NOT(ISTEXT($A109))),"",SUMIFS('Movements'!$H$6:$H$505,'Movements'!$C$6:$C$505,$A109,'Movements'!$G$6:$G$505,"Issued")),"")</f>
        <v/>
      </c>
      <c r="I109" s="7">
        <f>IFERROR(IF(OR($A109="",NOT(ISTEXT($A109))),"",SUMIFS('Movements'!$H$6:$H$505,'Movements'!$C$6:$C$505,$A109,'Movements'!$G$6:$G$505,"Adjustment")),"")</f>
        <v/>
      </c>
      <c r="J109" s="7">
        <f>IFERROR(IF(OR($A109="",NOT(ISTEXT($A109)),NOT(ISNUMBER($G109)),NOT(ISNUMBER($H109)),NOT(ISNUMBER($I109))),"",$G109-$H109+$I109),"")</f>
        <v/>
      </c>
      <c r="K109" s="7">
        <f>IFERROR(IF(OR($A109="",NOT(ISTEXT($A109)),NOT(ISNUMBER($F109)),NOT(ISNUMBER($H109))),"",$F109-$H109),"")</f>
        <v/>
      </c>
      <c r="L109" s="7">
        <f>IFERROR(IF(OR($A109="",NOT(ISTEXT($A109)),NOT(ISNUMBER($J109)),NOT(ISNUMBER($K109))),"",$J109-$K109),"")</f>
        <v/>
      </c>
      <c r="M109" s="6">
        <f>IFERROR(IF(OR($A109="",NOT(ISTEXT($A109)),NOT(ISNUMBER($L109))),"",IF($L109&lt;0,"SHORTAGE","OK")),"")</f>
        <v/>
      </c>
      <c r="N109" s="26" t="n"/>
      <c r="O109" s="27">
        <f>IFERROR(IF(OR($A109="",NOT(ISTEXT($A109)),NOT(ISNUMBER($F109)),NOT(ISNUMBER($N109))),"",$F109*$N109),"")</f>
        <v/>
      </c>
      <c r="P109" s="11" t="n"/>
    </row>
    <row r="110" ht="28" customHeight="1">
      <c r="A110" s="5" t="n"/>
      <c r="B110" s="11" t="n"/>
      <c r="C110" s="11" t="n"/>
      <c r="D110" s="5" t="n"/>
      <c r="E110" s="11" t="n"/>
      <c r="F110" s="14" t="n"/>
      <c r="G110" s="7">
        <f>IFERROR(IF(OR($A110="",NOT(ISTEXT($A110))),"",SUMIFS('Movements'!$H$6:$H$505,'Movements'!$C$6:$C$505,$A110,'Movements'!$G$6:$G$505,"Received")),"")</f>
        <v/>
      </c>
      <c r="H110" s="7">
        <f>IFERROR(IF(OR($A110="",NOT(ISTEXT($A110))),"",SUMIFS('Movements'!$H$6:$H$505,'Movements'!$C$6:$C$505,$A110,'Movements'!$G$6:$G$505,"Issued")),"")</f>
        <v/>
      </c>
      <c r="I110" s="7">
        <f>IFERROR(IF(OR($A110="",NOT(ISTEXT($A110))),"",SUMIFS('Movements'!$H$6:$H$505,'Movements'!$C$6:$C$505,$A110,'Movements'!$G$6:$G$505,"Adjustment")),"")</f>
        <v/>
      </c>
      <c r="J110" s="7">
        <f>IFERROR(IF(OR($A110="",NOT(ISTEXT($A110)),NOT(ISNUMBER($G110)),NOT(ISNUMBER($H110)),NOT(ISNUMBER($I110))),"",$G110-$H110+$I110),"")</f>
        <v/>
      </c>
      <c r="K110" s="7">
        <f>IFERROR(IF(OR($A110="",NOT(ISTEXT($A110)),NOT(ISNUMBER($F110)),NOT(ISNUMBER($H110))),"",$F110-$H110),"")</f>
        <v/>
      </c>
      <c r="L110" s="7">
        <f>IFERROR(IF(OR($A110="",NOT(ISTEXT($A110)),NOT(ISNUMBER($J110)),NOT(ISNUMBER($K110))),"",$J110-$K110),"")</f>
        <v/>
      </c>
      <c r="M110" s="6">
        <f>IFERROR(IF(OR($A110="",NOT(ISTEXT($A110)),NOT(ISNUMBER($L110))),"",IF($L110&lt;0,"SHORTAGE","OK")),"")</f>
        <v/>
      </c>
      <c r="N110" s="26" t="n"/>
      <c r="O110" s="27">
        <f>IFERROR(IF(OR($A110="",NOT(ISTEXT($A110)),NOT(ISNUMBER($F110)),NOT(ISNUMBER($N110))),"",$F110*$N110),"")</f>
        <v/>
      </c>
      <c r="P110" s="11" t="n"/>
    </row>
    <row r="111" ht="28" customHeight="1">
      <c r="A111" s="5" t="n"/>
      <c r="B111" s="11" t="n"/>
      <c r="C111" s="11" t="n"/>
      <c r="D111" s="5" t="n"/>
      <c r="E111" s="11" t="n"/>
      <c r="F111" s="14" t="n"/>
      <c r="G111" s="7">
        <f>IFERROR(IF(OR($A111="",NOT(ISTEXT($A111))),"",SUMIFS('Movements'!$H$6:$H$505,'Movements'!$C$6:$C$505,$A111,'Movements'!$G$6:$G$505,"Received")),"")</f>
        <v/>
      </c>
      <c r="H111" s="7">
        <f>IFERROR(IF(OR($A111="",NOT(ISTEXT($A111))),"",SUMIFS('Movements'!$H$6:$H$505,'Movements'!$C$6:$C$505,$A111,'Movements'!$G$6:$G$505,"Issued")),"")</f>
        <v/>
      </c>
      <c r="I111" s="7">
        <f>IFERROR(IF(OR($A111="",NOT(ISTEXT($A111))),"",SUMIFS('Movements'!$H$6:$H$505,'Movements'!$C$6:$C$505,$A111,'Movements'!$G$6:$G$505,"Adjustment")),"")</f>
        <v/>
      </c>
      <c r="J111" s="7">
        <f>IFERROR(IF(OR($A111="",NOT(ISTEXT($A111)),NOT(ISNUMBER($G111)),NOT(ISNUMBER($H111)),NOT(ISNUMBER($I111))),"",$G111-$H111+$I111),"")</f>
        <v/>
      </c>
      <c r="K111" s="7">
        <f>IFERROR(IF(OR($A111="",NOT(ISTEXT($A111)),NOT(ISNUMBER($F111)),NOT(ISNUMBER($H111))),"",$F111-$H111),"")</f>
        <v/>
      </c>
      <c r="L111" s="7">
        <f>IFERROR(IF(OR($A111="",NOT(ISTEXT($A111)),NOT(ISNUMBER($J111)),NOT(ISNUMBER($K111))),"",$J111-$K111),"")</f>
        <v/>
      </c>
      <c r="M111" s="6">
        <f>IFERROR(IF(OR($A111="",NOT(ISTEXT($A111)),NOT(ISNUMBER($L111))),"",IF($L111&lt;0,"SHORTAGE","OK")),"")</f>
        <v/>
      </c>
      <c r="N111" s="26" t="n"/>
      <c r="O111" s="27">
        <f>IFERROR(IF(OR($A111="",NOT(ISTEXT($A111)),NOT(ISNUMBER($F111)),NOT(ISNUMBER($N111))),"",$F111*$N111),"")</f>
        <v/>
      </c>
      <c r="P111" s="11" t="n"/>
    </row>
    <row r="112" ht="28" customHeight="1">
      <c r="A112" s="5" t="n"/>
      <c r="B112" s="11" t="n"/>
      <c r="C112" s="11" t="n"/>
      <c r="D112" s="5" t="n"/>
      <c r="E112" s="11" t="n"/>
      <c r="F112" s="14" t="n"/>
      <c r="G112" s="7">
        <f>IFERROR(IF(OR($A112="",NOT(ISTEXT($A112))),"",SUMIFS('Movements'!$H$6:$H$505,'Movements'!$C$6:$C$505,$A112,'Movements'!$G$6:$G$505,"Received")),"")</f>
        <v/>
      </c>
      <c r="H112" s="7">
        <f>IFERROR(IF(OR($A112="",NOT(ISTEXT($A112))),"",SUMIFS('Movements'!$H$6:$H$505,'Movements'!$C$6:$C$505,$A112,'Movements'!$G$6:$G$505,"Issued")),"")</f>
        <v/>
      </c>
      <c r="I112" s="7">
        <f>IFERROR(IF(OR($A112="",NOT(ISTEXT($A112))),"",SUMIFS('Movements'!$H$6:$H$505,'Movements'!$C$6:$C$505,$A112,'Movements'!$G$6:$G$505,"Adjustment")),"")</f>
        <v/>
      </c>
      <c r="J112" s="7">
        <f>IFERROR(IF(OR($A112="",NOT(ISTEXT($A112)),NOT(ISNUMBER($G112)),NOT(ISNUMBER($H112)),NOT(ISNUMBER($I112))),"",$G112-$H112+$I112),"")</f>
        <v/>
      </c>
      <c r="K112" s="7">
        <f>IFERROR(IF(OR($A112="",NOT(ISTEXT($A112)),NOT(ISNUMBER($F112)),NOT(ISNUMBER($H112))),"",$F112-$H112),"")</f>
        <v/>
      </c>
      <c r="L112" s="7">
        <f>IFERROR(IF(OR($A112="",NOT(ISTEXT($A112)),NOT(ISNUMBER($J112)),NOT(ISNUMBER($K112))),"",$J112-$K112),"")</f>
        <v/>
      </c>
      <c r="M112" s="6">
        <f>IFERROR(IF(OR($A112="",NOT(ISTEXT($A112)),NOT(ISNUMBER($L112))),"",IF($L112&lt;0,"SHORTAGE","OK")),"")</f>
        <v/>
      </c>
      <c r="N112" s="26" t="n"/>
      <c r="O112" s="27">
        <f>IFERROR(IF(OR($A112="",NOT(ISTEXT($A112)),NOT(ISNUMBER($F112)),NOT(ISNUMBER($N112))),"",$F112*$N112),"")</f>
        <v/>
      </c>
      <c r="P112" s="11" t="n"/>
    </row>
    <row r="113" ht="28" customHeight="1">
      <c r="A113" s="5" t="n"/>
      <c r="B113" s="11" t="n"/>
      <c r="C113" s="11" t="n"/>
      <c r="D113" s="5" t="n"/>
      <c r="E113" s="11" t="n"/>
      <c r="F113" s="14" t="n"/>
      <c r="G113" s="7">
        <f>IFERROR(IF(OR($A113="",NOT(ISTEXT($A113))),"",SUMIFS('Movements'!$H$6:$H$505,'Movements'!$C$6:$C$505,$A113,'Movements'!$G$6:$G$505,"Received")),"")</f>
        <v/>
      </c>
      <c r="H113" s="7">
        <f>IFERROR(IF(OR($A113="",NOT(ISTEXT($A113))),"",SUMIFS('Movements'!$H$6:$H$505,'Movements'!$C$6:$C$505,$A113,'Movements'!$G$6:$G$505,"Issued")),"")</f>
        <v/>
      </c>
      <c r="I113" s="7">
        <f>IFERROR(IF(OR($A113="",NOT(ISTEXT($A113))),"",SUMIFS('Movements'!$H$6:$H$505,'Movements'!$C$6:$C$505,$A113,'Movements'!$G$6:$G$505,"Adjustment")),"")</f>
        <v/>
      </c>
      <c r="J113" s="7">
        <f>IFERROR(IF(OR($A113="",NOT(ISTEXT($A113)),NOT(ISNUMBER($G113)),NOT(ISNUMBER($H113)),NOT(ISNUMBER($I113))),"",$G113-$H113+$I113),"")</f>
        <v/>
      </c>
      <c r="K113" s="7">
        <f>IFERROR(IF(OR($A113="",NOT(ISTEXT($A113)),NOT(ISNUMBER($F113)),NOT(ISNUMBER($H113))),"",$F113-$H113),"")</f>
        <v/>
      </c>
      <c r="L113" s="7">
        <f>IFERROR(IF(OR($A113="",NOT(ISTEXT($A113)),NOT(ISNUMBER($J113)),NOT(ISNUMBER($K113))),"",$J113-$K113),"")</f>
        <v/>
      </c>
      <c r="M113" s="6">
        <f>IFERROR(IF(OR($A113="",NOT(ISTEXT($A113)),NOT(ISNUMBER($L113))),"",IF($L113&lt;0,"SHORTAGE","OK")),"")</f>
        <v/>
      </c>
      <c r="N113" s="26" t="n"/>
      <c r="O113" s="27">
        <f>IFERROR(IF(OR($A113="",NOT(ISTEXT($A113)),NOT(ISNUMBER($F113)),NOT(ISNUMBER($N113))),"",$F113*$N113),"")</f>
        <v/>
      </c>
      <c r="P113" s="11" t="n"/>
    </row>
    <row r="114" ht="28" customHeight="1">
      <c r="A114" s="5" t="n"/>
      <c r="B114" s="11" t="n"/>
      <c r="C114" s="11" t="n"/>
      <c r="D114" s="5" t="n"/>
      <c r="E114" s="11" t="n"/>
      <c r="F114" s="14" t="n"/>
      <c r="G114" s="7">
        <f>IFERROR(IF(OR($A114="",NOT(ISTEXT($A114))),"",SUMIFS('Movements'!$H$6:$H$505,'Movements'!$C$6:$C$505,$A114,'Movements'!$G$6:$G$505,"Received")),"")</f>
        <v/>
      </c>
      <c r="H114" s="7">
        <f>IFERROR(IF(OR($A114="",NOT(ISTEXT($A114))),"",SUMIFS('Movements'!$H$6:$H$505,'Movements'!$C$6:$C$505,$A114,'Movements'!$G$6:$G$505,"Issued")),"")</f>
        <v/>
      </c>
      <c r="I114" s="7">
        <f>IFERROR(IF(OR($A114="",NOT(ISTEXT($A114))),"",SUMIFS('Movements'!$H$6:$H$505,'Movements'!$C$6:$C$505,$A114,'Movements'!$G$6:$G$505,"Adjustment")),"")</f>
        <v/>
      </c>
      <c r="J114" s="7">
        <f>IFERROR(IF(OR($A114="",NOT(ISTEXT($A114)),NOT(ISNUMBER($G114)),NOT(ISNUMBER($H114)),NOT(ISNUMBER($I114))),"",$G114-$H114+$I114),"")</f>
        <v/>
      </c>
      <c r="K114" s="7">
        <f>IFERROR(IF(OR($A114="",NOT(ISTEXT($A114)),NOT(ISNUMBER($F114)),NOT(ISNUMBER($H114))),"",$F114-$H114),"")</f>
        <v/>
      </c>
      <c r="L114" s="7">
        <f>IFERROR(IF(OR($A114="",NOT(ISTEXT($A114)),NOT(ISNUMBER($J114)),NOT(ISNUMBER($K114))),"",$J114-$K114),"")</f>
        <v/>
      </c>
      <c r="M114" s="6">
        <f>IFERROR(IF(OR($A114="",NOT(ISTEXT($A114)),NOT(ISNUMBER($L114))),"",IF($L114&lt;0,"SHORTAGE","OK")),"")</f>
        <v/>
      </c>
      <c r="N114" s="26" t="n"/>
      <c r="O114" s="27">
        <f>IFERROR(IF(OR($A114="",NOT(ISTEXT($A114)),NOT(ISNUMBER($F114)),NOT(ISNUMBER($N114))),"",$F114*$N114),"")</f>
        <v/>
      </c>
      <c r="P114" s="11" t="n"/>
    </row>
    <row r="115" ht="28" customHeight="1">
      <c r="A115" s="5" t="n"/>
      <c r="B115" s="11" t="n"/>
      <c r="C115" s="11" t="n"/>
      <c r="D115" s="5" t="n"/>
      <c r="E115" s="11" t="n"/>
      <c r="F115" s="14" t="n"/>
      <c r="G115" s="7">
        <f>IFERROR(IF(OR($A115="",NOT(ISTEXT($A115))),"",SUMIFS('Movements'!$H$6:$H$505,'Movements'!$C$6:$C$505,$A115,'Movements'!$G$6:$G$505,"Received")),"")</f>
        <v/>
      </c>
      <c r="H115" s="7">
        <f>IFERROR(IF(OR($A115="",NOT(ISTEXT($A115))),"",SUMIFS('Movements'!$H$6:$H$505,'Movements'!$C$6:$C$505,$A115,'Movements'!$G$6:$G$505,"Issued")),"")</f>
        <v/>
      </c>
      <c r="I115" s="7">
        <f>IFERROR(IF(OR($A115="",NOT(ISTEXT($A115))),"",SUMIFS('Movements'!$H$6:$H$505,'Movements'!$C$6:$C$505,$A115,'Movements'!$G$6:$G$505,"Adjustment")),"")</f>
        <v/>
      </c>
      <c r="J115" s="7">
        <f>IFERROR(IF(OR($A115="",NOT(ISTEXT($A115)),NOT(ISNUMBER($G115)),NOT(ISNUMBER($H115)),NOT(ISNUMBER($I115))),"",$G115-$H115+$I115),"")</f>
        <v/>
      </c>
      <c r="K115" s="7">
        <f>IFERROR(IF(OR($A115="",NOT(ISTEXT($A115)),NOT(ISNUMBER($F115)),NOT(ISNUMBER($H115))),"",$F115-$H115),"")</f>
        <v/>
      </c>
      <c r="L115" s="7">
        <f>IFERROR(IF(OR($A115="",NOT(ISTEXT($A115)),NOT(ISNUMBER($J115)),NOT(ISNUMBER($K115))),"",$J115-$K115),"")</f>
        <v/>
      </c>
      <c r="M115" s="6">
        <f>IFERROR(IF(OR($A115="",NOT(ISTEXT($A115)),NOT(ISNUMBER($L115))),"",IF($L115&lt;0,"SHORTAGE","OK")),"")</f>
        <v/>
      </c>
      <c r="N115" s="26" t="n"/>
      <c r="O115" s="27">
        <f>IFERROR(IF(OR($A115="",NOT(ISTEXT($A115)),NOT(ISNUMBER($F115)),NOT(ISNUMBER($N115))),"",$F115*$N115),"")</f>
        <v/>
      </c>
      <c r="P115" s="11" t="n"/>
    </row>
    <row r="116" ht="28" customHeight="1">
      <c r="A116" s="5" t="n"/>
      <c r="B116" s="11" t="n"/>
      <c r="C116" s="11" t="n"/>
      <c r="D116" s="5" t="n"/>
      <c r="E116" s="11" t="n"/>
      <c r="F116" s="14" t="n"/>
      <c r="G116" s="7">
        <f>IFERROR(IF(OR($A116="",NOT(ISTEXT($A116))),"",SUMIFS('Movements'!$H$6:$H$505,'Movements'!$C$6:$C$505,$A116,'Movements'!$G$6:$G$505,"Received")),"")</f>
        <v/>
      </c>
      <c r="H116" s="7">
        <f>IFERROR(IF(OR($A116="",NOT(ISTEXT($A116))),"",SUMIFS('Movements'!$H$6:$H$505,'Movements'!$C$6:$C$505,$A116,'Movements'!$G$6:$G$505,"Issued")),"")</f>
        <v/>
      </c>
      <c r="I116" s="7">
        <f>IFERROR(IF(OR($A116="",NOT(ISTEXT($A116))),"",SUMIFS('Movements'!$H$6:$H$505,'Movements'!$C$6:$C$505,$A116,'Movements'!$G$6:$G$505,"Adjustment")),"")</f>
        <v/>
      </c>
      <c r="J116" s="7">
        <f>IFERROR(IF(OR($A116="",NOT(ISTEXT($A116)),NOT(ISNUMBER($G116)),NOT(ISNUMBER($H116)),NOT(ISNUMBER($I116))),"",$G116-$H116+$I116),"")</f>
        <v/>
      </c>
      <c r="K116" s="7">
        <f>IFERROR(IF(OR($A116="",NOT(ISTEXT($A116)),NOT(ISNUMBER($F116)),NOT(ISNUMBER($H116))),"",$F116-$H116),"")</f>
        <v/>
      </c>
      <c r="L116" s="7">
        <f>IFERROR(IF(OR($A116="",NOT(ISTEXT($A116)),NOT(ISNUMBER($J116)),NOT(ISNUMBER($K116))),"",$J116-$K116),"")</f>
        <v/>
      </c>
      <c r="M116" s="6">
        <f>IFERROR(IF(OR($A116="",NOT(ISTEXT($A116)),NOT(ISNUMBER($L116))),"",IF($L116&lt;0,"SHORTAGE","OK")),"")</f>
        <v/>
      </c>
      <c r="N116" s="26" t="n"/>
      <c r="O116" s="27">
        <f>IFERROR(IF(OR($A116="",NOT(ISTEXT($A116)),NOT(ISNUMBER($F116)),NOT(ISNUMBER($N116))),"",$F116*$N116),"")</f>
        <v/>
      </c>
      <c r="P116" s="11" t="n"/>
    </row>
    <row r="117" ht="28" customHeight="1">
      <c r="A117" s="5" t="n"/>
      <c r="B117" s="11" t="n"/>
      <c r="C117" s="11" t="n"/>
      <c r="D117" s="5" t="n"/>
      <c r="E117" s="11" t="n"/>
      <c r="F117" s="14" t="n"/>
      <c r="G117" s="7">
        <f>IFERROR(IF(OR($A117="",NOT(ISTEXT($A117))),"",SUMIFS('Movements'!$H$6:$H$505,'Movements'!$C$6:$C$505,$A117,'Movements'!$G$6:$G$505,"Received")),"")</f>
        <v/>
      </c>
      <c r="H117" s="7">
        <f>IFERROR(IF(OR($A117="",NOT(ISTEXT($A117))),"",SUMIFS('Movements'!$H$6:$H$505,'Movements'!$C$6:$C$505,$A117,'Movements'!$G$6:$G$505,"Issued")),"")</f>
        <v/>
      </c>
      <c r="I117" s="7">
        <f>IFERROR(IF(OR($A117="",NOT(ISTEXT($A117))),"",SUMIFS('Movements'!$H$6:$H$505,'Movements'!$C$6:$C$505,$A117,'Movements'!$G$6:$G$505,"Adjustment")),"")</f>
        <v/>
      </c>
      <c r="J117" s="7">
        <f>IFERROR(IF(OR($A117="",NOT(ISTEXT($A117)),NOT(ISNUMBER($G117)),NOT(ISNUMBER($H117)),NOT(ISNUMBER($I117))),"",$G117-$H117+$I117),"")</f>
        <v/>
      </c>
      <c r="K117" s="7">
        <f>IFERROR(IF(OR($A117="",NOT(ISTEXT($A117)),NOT(ISNUMBER($F117)),NOT(ISNUMBER($H117))),"",$F117-$H117),"")</f>
        <v/>
      </c>
      <c r="L117" s="7">
        <f>IFERROR(IF(OR($A117="",NOT(ISTEXT($A117)),NOT(ISNUMBER($J117)),NOT(ISNUMBER($K117))),"",$J117-$K117),"")</f>
        <v/>
      </c>
      <c r="M117" s="6">
        <f>IFERROR(IF(OR($A117="",NOT(ISTEXT($A117)),NOT(ISNUMBER($L117))),"",IF($L117&lt;0,"SHORTAGE","OK")),"")</f>
        <v/>
      </c>
      <c r="N117" s="26" t="n"/>
      <c r="O117" s="27">
        <f>IFERROR(IF(OR($A117="",NOT(ISTEXT($A117)),NOT(ISNUMBER($F117)),NOT(ISNUMBER($N117))),"",$F117*$N117),"")</f>
        <v/>
      </c>
      <c r="P117" s="11" t="n"/>
    </row>
    <row r="118" ht="28" customHeight="1">
      <c r="A118" s="5" t="n"/>
      <c r="B118" s="11" t="n"/>
      <c r="C118" s="11" t="n"/>
      <c r="D118" s="5" t="n"/>
      <c r="E118" s="11" t="n"/>
      <c r="F118" s="14" t="n"/>
      <c r="G118" s="7">
        <f>IFERROR(IF(OR($A118="",NOT(ISTEXT($A118))),"",SUMIFS('Movements'!$H$6:$H$505,'Movements'!$C$6:$C$505,$A118,'Movements'!$G$6:$G$505,"Received")),"")</f>
        <v/>
      </c>
      <c r="H118" s="7">
        <f>IFERROR(IF(OR($A118="",NOT(ISTEXT($A118))),"",SUMIFS('Movements'!$H$6:$H$505,'Movements'!$C$6:$C$505,$A118,'Movements'!$G$6:$G$505,"Issued")),"")</f>
        <v/>
      </c>
      <c r="I118" s="7">
        <f>IFERROR(IF(OR($A118="",NOT(ISTEXT($A118))),"",SUMIFS('Movements'!$H$6:$H$505,'Movements'!$C$6:$C$505,$A118,'Movements'!$G$6:$G$505,"Adjustment")),"")</f>
        <v/>
      </c>
      <c r="J118" s="7">
        <f>IFERROR(IF(OR($A118="",NOT(ISTEXT($A118)),NOT(ISNUMBER($G118)),NOT(ISNUMBER($H118)),NOT(ISNUMBER($I118))),"",$G118-$H118+$I118),"")</f>
        <v/>
      </c>
      <c r="K118" s="7">
        <f>IFERROR(IF(OR($A118="",NOT(ISTEXT($A118)),NOT(ISNUMBER($F118)),NOT(ISNUMBER($H118))),"",$F118-$H118),"")</f>
        <v/>
      </c>
      <c r="L118" s="7">
        <f>IFERROR(IF(OR($A118="",NOT(ISTEXT($A118)),NOT(ISNUMBER($J118)),NOT(ISNUMBER($K118))),"",$J118-$K118),"")</f>
        <v/>
      </c>
      <c r="M118" s="6">
        <f>IFERROR(IF(OR($A118="",NOT(ISTEXT($A118)),NOT(ISNUMBER($L118))),"",IF($L118&lt;0,"SHORTAGE","OK")),"")</f>
        <v/>
      </c>
      <c r="N118" s="26" t="n"/>
      <c r="O118" s="27">
        <f>IFERROR(IF(OR($A118="",NOT(ISTEXT($A118)),NOT(ISNUMBER($F118)),NOT(ISNUMBER($N118))),"",$F118*$N118),"")</f>
        <v/>
      </c>
      <c r="P118" s="11" t="n"/>
    </row>
    <row r="119" ht="28" customHeight="1">
      <c r="A119" s="5" t="n"/>
      <c r="B119" s="11" t="n"/>
      <c r="C119" s="11" t="n"/>
      <c r="D119" s="5" t="n"/>
      <c r="E119" s="11" t="n"/>
      <c r="F119" s="14" t="n"/>
      <c r="G119" s="7">
        <f>IFERROR(IF(OR($A119="",NOT(ISTEXT($A119))),"",SUMIFS('Movements'!$H$6:$H$505,'Movements'!$C$6:$C$505,$A119,'Movements'!$G$6:$G$505,"Received")),"")</f>
        <v/>
      </c>
      <c r="H119" s="7">
        <f>IFERROR(IF(OR($A119="",NOT(ISTEXT($A119))),"",SUMIFS('Movements'!$H$6:$H$505,'Movements'!$C$6:$C$505,$A119,'Movements'!$G$6:$G$505,"Issued")),"")</f>
        <v/>
      </c>
      <c r="I119" s="7">
        <f>IFERROR(IF(OR($A119="",NOT(ISTEXT($A119))),"",SUMIFS('Movements'!$H$6:$H$505,'Movements'!$C$6:$C$505,$A119,'Movements'!$G$6:$G$505,"Adjustment")),"")</f>
        <v/>
      </c>
      <c r="J119" s="7">
        <f>IFERROR(IF(OR($A119="",NOT(ISTEXT($A119)),NOT(ISNUMBER($G119)),NOT(ISNUMBER($H119)),NOT(ISNUMBER($I119))),"",$G119-$H119+$I119),"")</f>
        <v/>
      </c>
      <c r="K119" s="7">
        <f>IFERROR(IF(OR($A119="",NOT(ISTEXT($A119)),NOT(ISNUMBER($F119)),NOT(ISNUMBER($H119))),"",$F119-$H119),"")</f>
        <v/>
      </c>
      <c r="L119" s="7">
        <f>IFERROR(IF(OR($A119="",NOT(ISTEXT($A119)),NOT(ISNUMBER($J119)),NOT(ISNUMBER($K119))),"",$J119-$K119),"")</f>
        <v/>
      </c>
      <c r="M119" s="6">
        <f>IFERROR(IF(OR($A119="",NOT(ISTEXT($A119)),NOT(ISNUMBER($L119))),"",IF($L119&lt;0,"SHORTAGE","OK")),"")</f>
        <v/>
      </c>
      <c r="N119" s="26" t="n"/>
      <c r="O119" s="27">
        <f>IFERROR(IF(OR($A119="",NOT(ISTEXT($A119)),NOT(ISNUMBER($F119)),NOT(ISNUMBER($N119))),"",$F119*$N119),"")</f>
        <v/>
      </c>
      <c r="P119" s="11" t="n"/>
    </row>
    <row r="120" ht="28" customHeight="1">
      <c r="A120" s="5" t="n"/>
      <c r="B120" s="11" t="n"/>
      <c r="C120" s="11" t="n"/>
      <c r="D120" s="5" t="n"/>
      <c r="E120" s="11" t="n"/>
      <c r="F120" s="14" t="n"/>
      <c r="G120" s="7">
        <f>IFERROR(IF(OR($A120="",NOT(ISTEXT($A120))),"",SUMIFS('Movements'!$H$6:$H$505,'Movements'!$C$6:$C$505,$A120,'Movements'!$G$6:$G$505,"Received")),"")</f>
        <v/>
      </c>
      <c r="H120" s="7">
        <f>IFERROR(IF(OR($A120="",NOT(ISTEXT($A120))),"",SUMIFS('Movements'!$H$6:$H$505,'Movements'!$C$6:$C$505,$A120,'Movements'!$G$6:$G$505,"Issued")),"")</f>
        <v/>
      </c>
      <c r="I120" s="7">
        <f>IFERROR(IF(OR($A120="",NOT(ISTEXT($A120))),"",SUMIFS('Movements'!$H$6:$H$505,'Movements'!$C$6:$C$505,$A120,'Movements'!$G$6:$G$505,"Adjustment")),"")</f>
        <v/>
      </c>
      <c r="J120" s="7">
        <f>IFERROR(IF(OR($A120="",NOT(ISTEXT($A120)),NOT(ISNUMBER($G120)),NOT(ISNUMBER($H120)),NOT(ISNUMBER($I120))),"",$G120-$H120+$I120),"")</f>
        <v/>
      </c>
      <c r="K120" s="7">
        <f>IFERROR(IF(OR($A120="",NOT(ISTEXT($A120)),NOT(ISNUMBER($F120)),NOT(ISNUMBER($H120))),"",$F120-$H120),"")</f>
        <v/>
      </c>
      <c r="L120" s="7">
        <f>IFERROR(IF(OR($A120="",NOT(ISTEXT($A120)),NOT(ISNUMBER($J120)),NOT(ISNUMBER($K120))),"",$J120-$K120),"")</f>
        <v/>
      </c>
      <c r="M120" s="6">
        <f>IFERROR(IF(OR($A120="",NOT(ISTEXT($A120)),NOT(ISNUMBER($L120))),"",IF($L120&lt;0,"SHORTAGE","OK")),"")</f>
        <v/>
      </c>
      <c r="N120" s="26" t="n"/>
      <c r="O120" s="27">
        <f>IFERROR(IF(OR($A120="",NOT(ISTEXT($A120)),NOT(ISNUMBER($F120)),NOT(ISNUMBER($N120))),"",$F120*$N120),"")</f>
        <v/>
      </c>
      <c r="P120" s="11" t="n"/>
    </row>
    <row r="121" ht="28" customHeight="1">
      <c r="A121" s="5" t="n"/>
      <c r="B121" s="11" t="n"/>
      <c r="C121" s="11" t="n"/>
      <c r="D121" s="5" t="n"/>
      <c r="E121" s="11" t="n"/>
      <c r="F121" s="14" t="n"/>
      <c r="G121" s="7">
        <f>IFERROR(IF(OR($A121="",NOT(ISTEXT($A121))),"",SUMIFS('Movements'!$H$6:$H$505,'Movements'!$C$6:$C$505,$A121,'Movements'!$G$6:$G$505,"Received")),"")</f>
        <v/>
      </c>
      <c r="H121" s="7">
        <f>IFERROR(IF(OR($A121="",NOT(ISTEXT($A121))),"",SUMIFS('Movements'!$H$6:$H$505,'Movements'!$C$6:$C$505,$A121,'Movements'!$G$6:$G$505,"Issued")),"")</f>
        <v/>
      </c>
      <c r="I121" s="7">
        <f>IFERROR(IF(OR($A121="",NOT(ISTEXT($A121))),"",SUMIFS('Movements'!$H$6:$H$505,'Movements'!$C$6:$C$505,$A121,'Movements'!$G$6:$G$505,"Adjustment")),"")</f>
        <v/>
      </c>
      <c r="J121" s="7">
        <f>IFERROR(IF(OR($A121="",NOT(ISTEXT($A121)),NOT(ISNUMBER($G121)),NOT(ISNUMBER($H121)),NOT(ISNUMBER($I121))),"",$G121-$H121+$I121),"")</f>
        <v/>
      </c>
      <c r="K121" s="7">
        <f>IFERROR(IF(OR($A121="",NOT(ISTEXT($A121)),NOT(ISNUMBER($F121)),NOT(ISNUMBER($H121))),"",$F121-$H121),"")</f>
        <v/>
      </c>
      <c r="L121" s="7">
        <f>IFERROR(IF(OR($A121="",NOT(ISTEXT($A121)),NOT(ISNUMBER($J121)),NOT(ISNUMBER($K121))),"",$J121-$K121),"")</f>
        <v/>
      </c>
      <c r="M121" s="6">
        <f>IFERROR(IF(OR($A121="",NOT(ISTEXT($A121)),NOT(ISNUMBER($L121))),"",IF($L121&lt;0,"SHORTAGE","OK")),"")</f>
        <v/>
      </c>
      <c r="N121" s="26" t="n"/>
      <c r="O121" s="27">
        <f>IFERROR(IF(OR($A121="",NOT(ISTEXT($A121)),NOT(ISNUMBER($F121)),NOT(ISNUMBER($N121))),"",$F121*$N121),"")</f>
        <v/>
      </c>
      <c r="P121" s="11" t="n"/>
    </row>
    <row r="122" ht="28" customHeight="1">
      <c r="A122" s="5" t="n"/>
      <c r="B122" s="11" t="n"/>
      <c r="C122" s="11" t="n"/>
      <c r="D122" s="5" t="n"/>
      <c r="E122" s="11" t="n"/>
      <c r="F122" s="14" t="n"/>
      <c r="G122" s="7">
        <f>IFERROR(IF(OR($A122="",NOT(ISTEXT($A122))),"",SUMIFS('Movements'!$H$6:$H$505,'Movements'!$C$6:$C$505,$A122,'Movements'!$G$6:$G$505,"Received")),"")</f>
        <v/>
      </c>
      <c r="H122" s="7">
        <f>IFERROR(IF(OR($A122="",NOT(ISTEXT($A122))),"",SUMIFS('Movements'!$H$6:$H$505,'Movements'!$C$6:$C$505,$A122,'Movements'!$G$6:$G$505,"Issued")),"")</f>
        <v/>
      </c>
      <c r="I122" s="7">
        <f>IFERROR(IF(OR($A122="",NOT(ISTEXT($A122))),"",SUMIFS('Movements'!$H$6:$H$505,'Movements'!$C$6:$C$505,$A122,'Movements'!$G$6:$G$505,"Adjustment")),"")</f>
        <v/>
      </c>
      <c r="J122" s="7">
        <f>IFERROR(IF(OR($A122="",NOT(ISTEXT($A122)),NOT(ISNUMBER($G122)),NOT(ISNUMBER($H122)),NOT(ISNUMBER($I122))),"",$G122-$H122+$I122),"")</f>
        <v/>
      </c>
      <c r="K122" s="7">
        <f>IFERROR(IF(OR($A122="",NOT(ISTEXT($A122)),NOT(ISNUMBER($F122)),NOT(ISNUMBER($H122))),"",$F122-$H122),"")</f>
        <v/>
      </c>
      <c r="L122" s="7">
        <f>IFERROR(IF(OR($A122="",NOT(ISTEXT($A122)),NOT(ISNUMBER($J122)),NOT(ISNUMBER($K122))),"",$J122-$K122),"")</f>
        <v/>
      </c>
      <c r="M122" s="6">
        <f>IFERROR(IF(OR($A122="",NOT(ISTEXT($A122)),NOT(ISNUMBER($L122))),"",IF($L122&lt;0,"SHORTAGE","OK")),"")</f>
        <v/>
      </c>
      <c r="N122" s="26" t="n"/>
      <c r="O122" s="27">
        <f>IFERROR(IF(OR($A122="",NOT(ISTEXT($A122)),NOT(ISNUMBER($F122)),NOT(ISNUMBER($N122))),"",$F122*$N122),"")</f>
        <v/>
      </c>
      <c r="P122" s="11" t="n"/>
    </row>
    <row r="123" ht="28" customHeight="1">
      <c r="A123" s="5" t="n"/>
      <c r="B123" s="11" t="n"/>
      <c r="C123" s="11" t="n"/>
      <c r="D123" s="5" t="n"/>
      <c r="E123" s="11" t="n"/>
      <c r="F123" s="14" t="n"/>
      <c r="G123" s="7">
        <f>IFERROR(IF(OR($A123="",NOT(ISTEXT($A123))),"",SUMIFS('Movements'!$H$6:$H$505,'Movements'!$C$6:$C$505,$A123,'Movements'!$G$6:$G$505,"Received")),"")</f>
        <v/>
      </c>
      <c r="H123" s="7">
        <f>IFERROR(IF(OR($A123="",NOT(ISTEXT($A123))),"",SUMIFS('Movements'!$H$6:$H$505,'Movements'!$C$6:$C$505,$A123,'Movements'!$G$6:$G$505,"Issued")),"")</f>
        <v/>
      </c>
      <c r="I123" s="7">
        <f>IFERROR(IF(OR($A123="",NOT(ISTEXT($A123))),"",SUMIFS('Movements'!$H$6:$H$505,'Movements'!$C$6:$C$505,$A123,'Movements'!$G$6:$G$505,"Adjustment")),"")</f>
        <v/>
      </c>
      <c r="J123" s="7">
        <f>IFERROR(IF(OR($A123="",NOT(ISTEXT($A123)),NOT(ISNUMBER($G123)),NOT(ISNUMBER($H123)),NOT(ISNUMBER($I123))),"",$G123-$H123+$I123),"")</f>
        <v/>
      </c>
      <c r="K123" s="7">
        <f>IFERROR(IF(OR($A123="",NOT(ISTEXT($A123)),NOT(ISNUMBER($F123)),NOT(ISNUMBER($H123))),"",$F123-$H123),"")</f>
        <v/>
      </c>
      <c r="L123" s="7">
        <f>IFERROR(IF(OR($A123="",NOT(ISTEXT($A123)),NOT(ISNUMBER($J123)),NOT(ISNUMBER($K123))),"",$J123-$K123),"")</f>
        <v/>
      </c>
      <c r="M123" s="6">
        <f>IFERROR(IF(OR($A123="",NOT(ISTEXT($A123)),NOT(ISNUMBER($L123))),"",IF($L123&lt;0,"SHORTAGE","OK")),"")</f>
        <v/>
      </c>
      <c r="N123" s="26" t="n"/>
      <c r="O123" s="27">
        <f>IFERROR(IF(OR($A123="",NOT(ISTEXT($A123)),NOT(ISNUMBER($F123)),NOT(ISNUMBER($N123))),"",$F123*$N123),"")</f>
        <v/>
      </c>
      <c r="P123" s="11" t="n"/>
    </row>
    <row r="124" ht="28" customHeight="1">
      <c r="A124" s="5" t="n"/>
      <c r="B124" s="11" t="n"/>
      <c r="C124" s="11" t="n"/>
      <c r="D124" s="5" t="n"/>
      <c r="E124" s="11" t="n"/>
      <c r="F124" s="14" t="n"/>
      <c r="G124" s="7">
        <f>IFERROR(IF(OR($A124="",NOT(ISTEXT($A124))),"",SUMIFS('Movements'!$H$6:$H$505,'Movements'!$C$6:$C$505,$A124,'Movements'!$G$6:$G$505,"Received")),"")</f>
        <v/>
      </c>
      <c r="H124" s="7">
        <f>IFERROR(IF(OR($A124="",NOT(ISTEXT($A124))),"",SUMIFS('Movements'!$H$6:$H$505,'Movements'!$C$6:$C$505,$A124,'Movements'!$G$6:$G$505,"Issued")),"")</f>
        <v/>
      </c>
      <c r="I124" s="7">
        <f>IFERROR(IF(OR($A124="",NOT(ISTEXT($A124))),"",SUMIFS('Movements'!$H$6:$H$505,'Movements'!$C$6:$C$505,$A124,'Movements'!$G$6:$G$505,"Adjustment")),"")</f>
        <v/>
      </c>
      <c r="J124" s="7">
        <f>IFERROR(IF(OR($A124="",NOT(ISTEXT($A124)),NOT(ISNUMBER($G124)),NOT(ISNUMBER($H124)),NOT(ISNUMBER($I124))),"",$G124-$H124+$I124),"")</f>
        <v/>
      </c>
      <c r="K124" s="7">
        <f>IFERROR(IF(OR($A124="",NOT(ISTEXT($A124)),NOT(ISNUMBER($F124)),NOT(ISNUMBER($H124))),"",$F124-$H124),"")</f>
        <v/>
      </c>
      <c r="L124" s="7">
        <f>IFERROR(IF(OR($A124="",NOT(ISTEXT($A124)),NOT(ISNUMBER($J124)),NOT(ISNUMBER($K124))),"",$J124-$K124),"")</f>
        <v/>
      </c>
      <c r="M124" s="6">
        <f>IFERROR(IF(OR($A124="",NOT(ISTEXT($A124)),NOT(ISNUMBER($L124))),"",IF($L124&lt;0,"SHORTAGE","OK")),"")</f>
        <v/>
      </c>
      <c r="N124" s="26" t="n"/>
      <c r="O124" s="27">
        <f>IFERROR(IF(OR($A124="",NOT(ISTEXT($A124)),NOT(ISNUMBER($F124)),NOT(ISNUMBER($N124))),"",$F124*$N124),"")</f>
        <v/>
      </c>
      <c r="P124" s="11" t="n"/>
    </row>
    <row r="125" ht="28" customHeight="1">
      <c r="A125" s="5" t="n"/>
      <c r="B125" s="11" t="n"/>
      <c r="C125" s="11" t="n"/>
      <c r="D125" s="5" t="n"/>
      <c r="E125" s="11" t="n"/>
      <c r="F125" s="14" t="n"/>
      <c r="G125" s="7">
        <f>IFERROR(IF(OR($A125="",NOT(ISTEXT($A125))),"",SUMIFS('Movements'!$H$6:$H$505,'Movements'!$C$6:$C$505,$A125,'Movements'!$G$6:$G$505,"Received")),"")</f>
        <v/>
      </c>
      <c r="H125" s="7">
        <f>IFERROR(IF(OR($A125="",NOT(ISTEXT($A125))),"",SUMIFS('Movements'!$H$6:$H$505,'Movements'!$C$6:$C$505,$A125,'Movements'!$G$6:$G$505,"Issued")),"")</f>
        <v/>
      </c>
      <c r="I125" s="7">
        <f>IFERROR(IF(OR($A125="",NOT(ISTEXT($A125))),"",SUMIFS('Movements'!$H$6:$H$505,'Movements'!$C$6:$C$505,$A125,'Movements'!$G$6:$G$505,"Adjustment")),"")</f>
        <v/>
      </c>
      <c r="J125" s="7">
        <f>IFERROR(IF(OR($A125="",NOT(ISTEXT($A125)),NOT(ISNUMBER($G125)),NOT(ISNUMBER($H125)),NOT(ISNUMBER($I125))),"",$G125-$H125+$I125),"")</f>
        <v/>
      </c>
      <c r="K125" s="7">
        <f>IFERROR(IF(OR($A125="",NOT(ISTEXT($A125)),NOT(ISNUMBER($F125)),NOT(ISNUMBER($H125))),"",$F125-$H125),"")</f>
        <v/>
      </c>
      <c r="L125" s="7">
        <f>IFERROR(IF(OR($A125="",NOT(ISTEXT($A125)),NOT(ISNUMBER($J125)),NOT(ISNUMBER($K125))),"",$J125-$K125),"")</f>
        <v/>
      </c>
      <c r="M125" s="6">
        <f>IFERROR(IF(OR($A125="",NOT(ISTEXT($A125)),NOT(ISNUMBER($L125))),"",IF($L125&lt;0,"SHORTAGE","OK")),"")</f>
        <v/>
      </c>
      <c r="N125" s="26" t="n"/>
      <c r="O125" s="27">
        <f>IFERROR(IF(OR($A125="",NOT(ISTEXT($A125)),NOT(ISNUMBER($F125)),NOT(ISNUMBER($N125))),"",$F125*$N125),"")</f>
        <v/>
      </c>
      <c r="P125" s="11" t="n"/>
    </row>
    <row r="126" ht="28" customHeight="1">
      <c r="A126" s="5" t="n"/>
      <c r="B126" s="11" t="n"/>
      <c r="C126" s="11" t="n"/>
      <c r="D126" s="5" t="n"/>
      <c r="E126" s="11" t="n"/>
      <c r="F126" s="14" t="n"/>
      <c r="G126" s="7">
        <f>IFERROR(IF(OR($A126="",NOT(ISTEXT($A126))),"",SUMIFS('Movements'!$H$6:$H$505,'Movements'!$C$6:$C$505,$A126,'Movements'!$G$6:$G$505,"Received")),"")</f>
        <v/>
      </c>
      <c r="H126" s="7">
        <f>IFERROR(IF(OR($A126="",NOT(ISTEXT($A126))),"",SUMIFS('Movements'!$H$6:$H$505,'Movements'!$C$6:$C$505,$A126,'Movements'!$G$6:$G$505,"Issued")),"")</f>
        <v/>
      </c>
      <c r="I126" s="7">
        <f>IFERROR(IF(OR($A126="",NOT(ISTEXT($A126))),"",SUMIFS('Movements'!$H$6:$H$505,'Movements'!$C$6:$C$505,$A126,'Movements'!$G$6:$G$505,"Adjustment")),"")</f>
        <v/>
      </c>
      <c r="J126" s="7">
        <f>IFERROR(IF(OR($A126="",NOT(ISTEXT($A126)),NOT(ISNUMBER($G126)),NOT(ISNUMBER($H126)),NOT(ISNUMBER($I126))),"",$G126-$H126+$I126),"")</f>
        <v/>
      </c>
      <c r="K126" s="7">
        <f>IFERROR(IF(OR($A126="",NOT(ISTEXT($A126)),NOT(ISNUMBER($F126)),NOT(ISNUMBER($H126))),"",$F126-$H126),"")</f>
        <v/>
      </c>
      <c r="L126" s="7">
        <f>IFERROR(IF(OR($A126="",NOT(ISTEXT($A126)),NOT(ISNUMBER($J126)),NOT(ISNUMBER($K126))),"",$J126-$K126),"")</f>
        <v/>
      </c>
      <c r="M126" s="6">
        <f>IFERROR(IF(OR($A126="",NOT(ISTEXT($A126)),NOT(ISNUMBER($L126))),"",IF($L126&lt;0,"SHORTAGE","OK")),"")</f>
        <v/>
      </c>
      <c r="N126" s="26" t="n"/>
      <c r="O126" s="27">
        <f>IFERROR(IF(OR($A126="",NOT(ISTEXT($A126)),NOT(ISNUMBER($F126)),NOT(ISNUMBER($N126))),"",$F126*$N126),"")</f>
        <v/>
      </c>
      <c r="P126" s="11" t="n"/>
    </row>
    <row r="127" ht="28" customHeight="1">
      <c r="A127" s="5" t="n"/>
      <c r="B127" s="11" t="n"/>
      <c r="C127" s="11" t="n"/>
      <c r="D127" s="5" t="n"/>
      <c r="E127" s="11" t="n"/>
      <c r="F127" s="14" t="n"/>
      <c r="G127" s="7">
        <f>IFERROR(IF(OR($A127="",NOT(ISTEXT($A127))),"",SUMIFS('Movements'!$H$6:$H$505,'Movements'!$C$6:$C$505,$A127,'Movements'!$G$6:$G$505,"Received")),"")</f>
        <v/>
      </c>
      <c r="H127" s="7">
        <f>IFERROR(IF(OR($A127="",NOT(ISTEXT($A127))),"",SUMIFS('Movements'!$H$6:$H$505,'Movements'!$C$6:$C$505,$A127,'Movements'!$G$6:$G$505,"Issued")),"")</f>
        <v/>
      </c>
      <c r="I127" s="7">
        <f>IFERROR(IF(OR($A127="",NOT(ISTEXT($A127))),"",SUMIFS('Movements'!$H$6:$H$505,'Movements'!$C$6:$C$505,$A127,'Movements'!$G$6:$G$505,"Adjustment")),"")</f>
        <v/>
      </c>
      <c r="J127" s="7">
        <f>IFERROR(IF(OR($A127="",NOT(ISTEXT($A127)),NOT(ISNUMBER($G127)),NOT(ISNUMBER($H127)),NOT(ISNUMBER($I127))),"",$G127-$H127+$I127),"")</f>
        <v/>
      </c>
      <c r="K127" s="7">
        <f>IFERROR(IF(OR($A127="",NOT(ISTEXT($A127)),NOT(ISNUMBER($F127)),NOT(ISNUMBER($H127))),"",$F127-$H127),"")</f>
        <v/>
      </c>
      <c r="L127" s="7">
        <f>IFERROR(IF(OR($A127="",NOT(ISTEXT($A127)),NOT(ISNUMBER($J127)),NOT(ISNUMBER($K127))),"",$J127-$K127),"")</f>
        <v/>
      </c>
      <c r="M127" s="6">
        <f>IFERROR(IF(OR($A127="",NOT(ISTEXT($A127)),NOT(ISNUMBER($L127))),"",IF($L127&lt;0,"SHORTAGE","OK")),"")</f>
        <v/>
      </c>
      <c r="N127" s="26" t="n"/>
      <c r="O127" s="27">
        <f>IFERROR(IF(OR($A127="",NOT(ISTEXT($A127)),NOT(ISNUMBER($F127)),NOT(ISNUMBER($N127))),"",$F127*$N127),"")</f>
        <v/>
      </c>
      <c r="P127" s="11" t="n"/>
    </row>
    <row r="128" ht="28" customHeight="1">
      <c r="A128" s="5" t="n"/>
      <c r="B128" s="11" t="n"/>
      <c r="C128" s="11" t="n"/>
      <c r="D128" s="5" t="n"/>
      <c r="E128" s="11" t="n"/>
      <c r="F128" s="14" t="n"/>
      <c r="G128" s="7">
        <f>IFERROR(IF(OR($A128="",NOT(ISTEXT($A128))),"",SUMIFS('Movements'!$H$6:$H$505,'Movements'!$C$6:$C$505,$A128,'Movements'!$G$6:$G$505,"Received")),"")</f>
        <v/>
      </c>
      <c r="H128" s="7">
        <f>IFERROR(IF(OR($A128="",NOT(ISTEXT($A128))),"",SUMIFS('Movements'!$H$6:$H$505,'Movements'!$C$6:$C$505,$A128,'Movements'!$G$6:$G$505,"Issued")),"")</f>
        <v/>
      </c>
      <c r="I128" s="7">
        <f>IFERROR(IF(OR($A128="",NOT(ISTEXT($A128))),"",SUMIFS('Movements'!$H$6:$H$505,'Movements'!$C$6:$C$505,$A128,'Movements'!$G$6:$G$505,"Adjustment")),"")</f>
        <v/>
      </c>
      <c r="J128" s="7">
        <f>IFERROR(IF(OR($A128="",NOT(ISTEXT($A128)),NOT(ISNUMBER($G128)),NOT(ISNUMBER($H128)),NOT(ISNUMBER($I128))),"",$G128-$H128+$I128),"")</f>
        <v/>
      </c>
      <c r="K128" s="7">
        <f>IFERROR(IF(OR($A128="",NOT(ISTEXT($A128)),NOT(ISNUMBER($F128)),NOT(ISNUMBER($H128))),"",$F128-$H128),"")</f>
        <v/>
      </c>
      <c r="L128" s="7">
        <f>IFERROR(IF(OR($A128="",NOT(ISTEXT($A128)),NOT(ISNUMBER($J128)),NOT(ISNUMBER($K128))),"",$J128-$K128),"")</f>
        <v/>
      </c>
      <c r="M128" s="6">
        <f>IFERROR(IF(OR($A128="",NOT(ISTEXT($A128)),NOT(ISNUMBER($L128))),"",IF($L128&lt;0,"SHORTAGE","OK")),"")</f>
        <v/>
      </c>
      <c r="N128" s="26" t="n"/>
      <c r="O128" s="27">
        <f>IFERROR(IF(OR($A128="",NOT(ISTEXT($A128)),NOT(ISNUMBER($F128)),NOT(ISNUMBER($N128))),"",$F128*$N128),"")</f>
        <v/>
      </c>
      <c r="P128" s="11" t="n"/>
    </row>
    <row r="129" ht="28" customHeight="1">
      <c r="A129" s="5" t="n"/>
      <c r="B129" s="11" t="n"/>
      <c r="C129" s="11" t="n"/>
      <c r="D129" s="5" t="n"/>
      <c r="E129" s="11" t="n"/>
      <c r="F129" s="14" t="n"/>
      <c r="G129" s="7">
        <f>IFERROR(IF(OR($A129="",NOT(ISTEXT($A129))),"",SUMIFS('Movements'!$H$6:$H$505,'Movements'!$C$6:$C$505,$A129,'Movements'!$G$6:$G$505,"Received")),"")</f>
        <v/>
      </c>
      <c r="H129" s="7">
        <f>IFERROR(IF(OR($A129="",NOT(ISTEXT($A129))),"",SUMIFS('Movements'!$H$6:$H$505,'Movements'!$C$6:$C$505,$A129,'Movements'!$G$6:$G$505,"Issued")),"")</f>
        <v/>
      </c>
      <c r="I129" s="7">
        <f>IFERROR(IF(OR($A129="",NOT(ISTEXT($A129))),"",SUMIFS('Movements'!$H$6:$H$505,'Movements'!$C$6:$C$505,$A129,'Movements'!$G$6:$G$505,"Adjustment")),"")</f>
        <v/>
      </c>
      <c r="J129" s="7">
        <f>IFERROR(IF(OR($A129="",NOT(ISTEXT($A129)),NOT(ISNUMBER($G129)),NOT(ISNUMBER($H129)),NOT(ISNUMBER($I129))),"",$G129-$H129+$I129),"")</f>
        <v/>
      </c>
      <c r="K129" s="7">
        <f>IFERROR(IF(OR($A129="",NOT(ISTEXT($A129)),NOT(ISNUMBER($F129)),NOT(ISNUMBER($H129))),"",$F129-$H129),"")</f>
        <v/>
      </c>
      <c r="L129" s="7">
        <f>IFERROR(IF(OR($A129="",NOT(ISTEXT($A129)),NOT(ISNUMBER($J129)),NOT(ISNUMBER($K129))),"",$J129-$K129),"")</f>
        <v/>
      </c>
      <c r="M129" s="6">
        <f>IFERROR(IF(OR($A129="",NOT(ISTEXT($A129)),NOT(ISNUMBER($L129))),"",IF($L129&lt;0,"SHORTAGE","OK")),"")</f>
        <v/>
      </c>
      <c r="N129" s="26" t="n"/>
      <c r="O129" s="27">
        <f>IFERROR(IF(OR($A129="",NOT(ISTEXT($A129)),NOT(ISNUMBER($F129)),NOT(ISNUMBER($N129))),"",$F129*$N129),"")</f>
        <v/>
      </c>
      <c r="P129" s="11" t="n"/>
    </row>
    <row r="130" ht="28" customHeight="1">
      <c r="A130" s="5" t="n"/>
      <c r="B130" s="11" t="n"/>
      <c r="C130" s="11" t="n"/>
      <c r="D130" s="5" t="n"/>
      <c r="E130" s="11" t="n"/>
      <c r="F130" s="14" t="n"/>
      <c r="G130" s="7">
        <f>IFERROR(IF(OR($A130="",NOT(ISTEXT($A130))),"",SUMIFS('Movements'!$H$6:$H$505,'Movements'!$C$6:$C$505,$A130,'Movements'!$G$6:$G$505,"Received")),"")</f>
        <v/>
      </c>
      <c r="H130" s="7">
        <f>IFERROR(IF(OR($A130="",NOT(ISTEXT($A130))),"",SUMIFS('Movements'!$H$6:$H$505,'Movements'!$C$6:$C$505,$A130,'Movements'!$G$6:$G$505,"Issued")),"")</f>
        <v/>
      </c>
      <c r="I130" s="7">
        <f>IFERROR(IF(OR($A130="",NOT(ISTEXT($A130))),"",SUMIFS('Movements'!$H$6:$H$505,'Movements'!$C$6:$C$505,$A130,'Movements'!$G$6:$G$505,"Adjustment")),"")</f>
        <v/>
      </c>
      <c r="J130" s="7">
        <f>IFERROR(IF(OR($A130="",NOT(ISTEXT($A130)),NOT(ISNUMBER($G130)),NOT(ISNUMBER($H130)),NOT(ISNUMBER($I130))),"",$G130-$H130+$I130),"")</f>
        <v/>
      </c>
      <c r="K130" s="7">
        <f>IFERROR(IF(OR($A130="",NOT(ISTEXT($A130)),NOT(ISNUMBER($F130)),NOT(ISNUMBER($H130))),"",$F130-$H130),"")</f>
        <v/>
      </c>
      <c r="L130" s="7">
        <f>IFERROR(IF(OR($A130="",NOT(ISTEXT($A130)),NOT(ISNUMBER($J130)),NOT(ISNUMBER($K130))),"",$J130-$K130),"")</f>
        <v/>
      </c>
      <c r="M130" s="6">
        <f>IFERROR(IF(OR($A130="",NOT(ISTEXT($A130)),NOT(ISNUMBER($L130))),"",IF($L130&lt;0,"SHORTAGE","OK")),"")</f>
        <v/>
      </c>
      <c r="N130" s="26" t="n"/>
      <c r="O130" s="27">
        <f>IFERROR(IF(OR($A130="",NOT(ISTEXT($A130)),NOT(ISNUMBER($F130)),NOT(ISNUMBER($N130))),"",$F130*$N130),"")</f>
        <v/>
      </c>
      <c r="P130" s="11" t="n"/>
    </row>
    <row r="131" ht="28" customHeight="1">
      <c r="A131" s="5" t="n"/>
      <c r="B131" s="11" t="n"/>
      <c r="C131" s="11" t="n"/>
      <c r="D131" s="5" t="n"/>
      <c r="E131" s="11" t="n"/>
      <c r="F131" s="14" t="n"/>
      <c r="G131" s="7">
        <f>IFERROR(IF(OR($A131="",NOT(ISTEXT($A131))),"",SUMIFS('Movements'!$H$6:$H$505,'Movements'!$C$6:$C$505,$A131,'Movements'!$G$6:$G$505,"Received")),"")</f>
        <v/>
      </c>
      <c r="H131" s="7">
        <f>IFERROR(IF(OR($A131="",NOT(ISTEXT($A131))),"",SUMIFS('Movements'!$H$6:$H$505,'Movements'!$C$6:$C$505,$A131,'Movements'!$G$6:$G$505,"Issued")),"")</f>
        <v/>
      </c>
      <c r="I131" s="7">
        <f>IFERROR(IF(OR($A131="",NOT(ISTEXT($A131))),"",SUMIFS('Movements'!$H$6:$H$505,'Movements'!$C$6:$C$505,$A131,'Movements'!$G$6:$G$505,"Adjustment")),"")</f>
        <v/>
      </c>
      <c r="J131" s="7">
        <f>IFERROR(IF(OR($A131="",NOT(ISTEXT($A131)),NOT(ISNUMBER($G131)),NOT(ISNUMBER($H131)),NOT(ISNUMBER($I131))),"",$G131-$H131+$I131),"")</f>
        <v/>
      </c>
      <c r="K131" s="7">
        <f>IFERROR(IF(OR($A131="",NOT(ISTEXT($A131)),NOT(ISNUMBER($F131)),NOT(ISNUMBER($H131))),"",$F131-$H131),"")</f>
        <v/>
      </c>
      <c r="L131" s="7">
        <f>IFERROR(IF(OR($A131="",NOT(ISTEXT($A131)),NOT(ISNUMBER($J131)),NOT(ISNUMBER($K131))),"",$J131-$K131),"")</f>
        <v/>
      </c>
      <c r="M131" s="6">
        <f>IFERROR(IF(OR($A131="",NOT(ISTEXT($A131)),NOT(ISNUMBER($L131))),"",IF($L131&lt;0,"SHORTAGE","OK")),"")</f>
        <v/>
      </c>
      <c r="N131" s="26" t="n"/>
      <c r="O131" s="27">
        <f>IFERROR(IF(OR($A131="",NOT(ISTEXT($A131)),NOT(ISNUMBER($F131)),NOT(ISNUMBER($N131))),"",$F131*$N131),"")</f>
        <v/>
      </c>
      <c r="P131" s="11" t="n"/>
    </row>
    <row r="132" ht="28" customHeight="1">
      <c r="A132" s="5" t="n"/>
      <c r="B132" s="11" t="n"/>
      <c r="C132" s="11" t="n"/>
      <c r="D132" s="5" t="n"/>
      <c r="E132" s="11" t="n"/>
      <c r="F132" s="14" t="n"/>
      <c r="G132" s="7">
        <f>IFERROR(IF(OR($A132="",NOT(ISTEXT($A132))),"",SUMIFS('Movements'!$H$6:$H$505,'Movements'!$C$6:$C$505,$A132,'Movements'!$G$6:$G$505,"Received")),"")</f>
        <v/>
      </c>
      <c r="H132" s="7">
        <f>IFERROR(IF(OR($A132="",NOT(ISTEXT($A132))),"",SUMIFS('Movements'!$H$6:$H$505,'Movements'!$C$6:$C$505,$A132,'Movements'!$G$6:$G$505,"Issued")),"")</f>
        <v/>
      </c>
      <c r="I132" s="7">
        <f>IFERROR(IF(OR($A132="",NOT(ISTEXT($A132))),"",SUMIFS('Movements'!$H$6:$H$505,'Movements'!$C$6:$C$505,$A132,'Movements'!$G$6:$G$505,"Adjustment")),"")</f>
        <v/>
      </c>
      <c r="J132" s="7">
        <f>IFERROR(IF(OR($A132="",NOT(ISTEXT($A132)),NOT(ISNUMBER($G132)),NOT(ISNUMBER($H132)),NOT(ISNUMBER($I132))),"",$G132-$H132+$I132),"")</f>
        <v/>
      </c>
      <c r="K132" s="7">
        <f>IFERROR(IF(OR($A132="",NOT(ISTEXT($A132)),NOT(ISNUMBER($F132)),NOT(ISNUMBER($H132))),"",$F132-$H132),"")</f>
        <v/>
      </c>
      <c r="L132" s="7">
        <f>IFERROR(IF(OR($A132="",NOT(ISTEXT($A132)),NOT(ISNUMBER($J132)),NOT(ISNUMBER($K132))),"",$J132-$K132),"")</f>
        <v/>
      </c>
      <c r="M132" s="6">
        <f>IFERROR(IF(OR($A132="",NOT(ISTEXT($A132)),NOT(ISNUMBER($L132))),"",IF($L132&lt;0,"SHORTAGE","OK")),"")</f>
        <v/>
      </c>
      <c r="N132" s="26" t="n"/>
      <c r="O132" s="27">
        <f>IFERROR(IF(OR($A132="",NOT(ISTEXT($A132)),NOT(ISNUMBER($F132)),NOT(ISNUMBER($N132))),"",$F132*$N132),"")</f>
        <v/>
      </c>
      <c r="P132" s="11" t="n"/>
    </row>
    <row r="133" ht="28" customHeight="1">
      <c r="A133" s="5" t="n"/>
      <c r="B133" s="11" t="n"/>
      <c r="C133" s="11" t="n"/>
      <c r="D133" s="5" t="n"/>
      <c r="E133" s="11" t="n"/>
      <c r="F133" s="14" t="n"/>
      <c r="G133" s="7">
        <f>IFERROR(IF(OR($A133="",NOT(ISTEXT($A133))),"",SUMIFS('Movements'!$H$6:$H$505,'Movements'!$C$6:$C$505,$A133,'Movements'!$G$6:$G$505,"Received")),"")</f>
        <v/>
      </c>
      <c r="H133" s="7">
        <f>IFERROR(IF(OR($A133="",NOT(ISTEXT($A133))),"",SUMIFS('Movements'!$H$6:$H$505,'Movements'!$C$6:$C$505,$A133,'Movements'!$G$6:$G$505,"Issued")),"")</f>
        <v/>
      </c>
      <c r="I133" s="7">
        <f>IFERROR(IF(OR($A133="",NOT(ISTEXT($A133))),"",SUMIFS('Movements'!$H$6:$H$505,'Movements'!$C$6:$C$505,$A133,'Movements'!$G$6:$G$505,"Adjustment")),"")</f>
        <v/>
      </c>
      <c r="J133" s="7">
        <f>IFERROR(IF(OR($A133="",NOT(ISTEXT($A133)),NOT(ISNUMBER($G133)),NOT(ISNUMBER($H133)),NOT(ISNUMBER($I133))),"",$G133-$H133+$I133),"")</f>
        <v/>
      </c>
      <c r="K133" s="7">
        <f>IFERROR(IF(OR($A133="",NOT(ISTEXT($A133)),NOT(ISNUMBER($F133)),NOT(ISNUMBER($H133))),"",$F133-$H133),"")</f>
        <v/>
      </c>
      <c r="L133" s="7">
        <f>IFERROR(IF(OR($A133="",NOT(ISTEXT($A133)),NOT(ISNUMBER($J133)),NOT(ISNUMBER($K133))),"",$J133-$K133),"")</f>
        <v/>
      </c>
      <c r="M133" s="6">
        <f>IFERROR(IF(OR($A133="",NOT(ISTEXT($A133)),NOT(ISNUMBER($L133))),"",IF($L133&lt;0,"SHORTAGE","OK")),"")</f>
        <v/>
      </c>
      <c r="N133" s="26" t="n"/>
      <c r="O133" s="27">
        <f>IFERROR(IF(OR($A133="",NOT(ISTEXT($A133)),NOT(ISNUMBER($F133)),NOT(ISNUMBER($N133))),"",$F133*$N133),"")</f>
        <v/>
      </c>
      <c r="P133" s="11" t="n"/>
    </row>
    <row r="134" ht="28" customHeight="1">
      <c r="A134" s="5" t="n"/>
      <c r="B134" s="11" t="n"/>
      <c r="C134" s="11" t="n"/>
      <c r="D134" s="5" t="n"/>
      <c r="E134" s="11" t="n"/>
      <c r="F134" s="14" t="n"/>
      <c r="G134" s="7">
        <f>IFERROR(IF(OR($A134="",NOT(ISTEXT($A134))),"",SUMIFS('Movements'!$H$6:$H$505,'Movements'!$C$6:$C$505,$A134,'Movements'!$G$6:$G$505,"Received")),"")</f>
        <v/>
      </c>
      <c r="H134" s="7">
        <f>IFERROR(IF(OR($A134="",NOT(ISTEXT($A134))),"",SUMIFS('Movements'!$H$6:$H$505,'Movements'!$C$6:$C$505,$A134,'Movements'!$G$6:$G$505,"Issued")),"")</f>
        <v/>
      </c>
      <c r="I134" s="7">
        <f>IFERROR(IF(OR($A134="",NOT(ISTEXT($A134))),"",SUMIFS('Movements'!$H$6:$H$505,'Movements'!$C$6:$C$505,$A134,'Movements'!$G$6:$G$505,"Adjustment")),"")</f>
        <v/>
      </c>
      <c r="J134" s="7">
        <f>IFERROR(IF(OR($A134="",NOT(ISTEXT($A134)),NOT(ISNUMBER($G134)),NOT(ISNUMBER($H134)),NOT(ISNUMBER($I134))),"",$G134-$H134+$I134),"")</f>
        <v/>
      </c>
      <c r="K134" s="7">
        <f>IFERROR(IF(OR($A134="",NOT(ISTEXT($A134)),NOT(ISNUMBER($F134)),NOT(ISNUMBER($H134))),"",$F134-$H134),"")</f>
        <v/>
      </c>
      <c r="L134" s="7">
        <f>IFERROR(IF(OR($A134="",NOT(ISTEXT($A134)),NOT(ISNUMBER($J134)),NOT(ISNUMBER($K134))),"",$J134-$K134),"")</f>
        <v/>
      </c>
      <c r="M134" s="6">
        <f>IFERROR(IF(OR($A134="",NOT(ISTEXT($A134)),NOT(ISNUMBER($L134))),"",IF($L134&lt;0,"SHORTAGE","OK")),"")</f>
        <v/>
      </c>
      <c r="N134" s="26" t="n"/>
      <c r="O134" s="27">
        <f>IFERROR(IF(OR($A134="",NOT(ISTEXT($A134)),NOT(ISNUMBER($F134)),NOT(ISNUMBER($N134))),"",$F134*$N134),"")</f>
        <v/>
      </c>
      <c r="P134" s="11" t="n"/>
    </row>
    <row r="135" ht="28" customHeight="1">
      <c r="A135" s="5" t="n"/>
      <c r="B135" s="11" t="n"/>
      <c r="C135" s="11" t="n"/>
      <c r="D135" s="5" t="n"/>
      <c r="E135" s="11" t="n"/>
      <c r="F135" s="14" t="n"/>
      <c r="G135" s="7">
        <f>IFERROR(IF(OR($A135="",NOT(ISTEXT($A135))),"",SUMIFS('Movements'!$H$6:$H$505,'Movements'!$C$6:$C$505,$A135,'Movements'!$G$6:$G$505,"Received")),"")</f>
        <v/>
      </c>
      <c r="H135" s="7">
        <f>IFERROR(IF(OR($A135="",NOT(ISTEXT($A135))),"",SUMIFS('Movements'!$H$6:$H$505,'Movements'!$C$6:$C$505,$A135,'Movements'!$G$6:$G$505,"Issued")),"")</f>
        <v/>
      </c>
      <c r="I135" s="7">
        <f>IFERROR(IF(OR($A135="",NOT(ISTEXT($A135))),"",SUMIFS('Movements'!$H$6:$H$505,'Movements'!$C$6:$C$505,$A135,'Movements'!$G$6:$G$505,"Adjustment")),"")</f>
        <v/>
      </c>
      <c r="J135" s="7">
        <f>IFERROR(IF(OR($A135="",NOT(ISTEXT($A135)),NOT(ISNUMBER($G135)),NOT(ISNUMBER($H135)),NOT(ISNUMBER($I135))),"",$G135-$H135+$I135),"")</f>
        <v/>
      </c>
      <c r="K135" s="7">
        <f>IFERROR(IF(OR($A135="",NOT(ISTEXT($A135)),NOT(ISNUMBER($F135)),NOT(ISNUMBER($H135))),"",$F135-$H135),"")</f>
        <v/>
      </c>
      <c r="L135" s="7">
        <f>IFERROR(IF(OR($A135="",NOT(ISTEXT($A135)),NOT(ISNUMBER($J135)),NOT(ISNUMBER($K135))),"",$J135-$K135),"")</f>
        <v/>
      </c>
      <c r="M135" s="6">
        <f>IFERROR(IF(OR($A135="",NOT(ISTEXT($A135)),NOT(ISNUMBER($L135))),"",IF($L135&lt;0,"SHORTAGE","OK")),"")</f>
        <v/>
      </c>
      <c r="N135" s="26" t="n"/>
      <c r="O135" s="27">
        <f>IFERROR(IF(OR($A135="",NOT(ISTEXT($A135)),NOT(ISNUMBER($F135)),NOT(ISNUMBER($N135))),"",$F135*$N135),"")</f>
        <v/>
      </c>
      <c r="P135" s="11" t="n"/>
    </row>
    <row r="136" ht="28" customHeight="1">
      <c r="A136" s="5" t="n"/>
      <c r="B136" s="11" t="n"/>
      <c r="C136" s="11" t="n"/>
      <c r="D136" s="5" t="n"/>
      <c r="E136" s="11" t="n"/>
      <c r="F136" s="14" t="n"/>
      <c r="G136" s="7">
        <f>IFERROR(IF(OR($A136="",NOT(ISTEXT($A136))),"",SUMIFS('Movements'!$H$6:$H$505,'Movements'!$C$6:$C$505,$A136,'Movements'!$G$6:$G$505,"Received")),"")</f>
        <v/>
      </c>
      <c r="H136" s="7">
        <f>IFERROR(IF(OR($A136="",NOT(ISTEXT($A136))),"",SUMIFS('Movements'!$H$6:$H$505,'Movements'!$C$6:$C$505,$A136,'Movements'!$G$6:$G$505,"Issued")),"")</f>
        <v/>
      </c>
      <c r="I136" s="7">
        <f>IFERROR(IF(OR($A136="",NOT(ISTEXT($A136))),"",SUMIFS('Movements'!$H$6:$H$505,'Movements'!$C$6:$C$505,$A136,'Movements'!$G$6:$G$505,"Adjustment")),"")</f>
        <v/>
      </c>
      <c r="J136" s="7">
        <f>IFERROR(IF(OR($A136="",NOT(ISTEXT($A136)),NOT(ISNUMBER($G136)),NOT(ISNUMBER($H136)),NOT(ISNUMBER($I136))),"",$G136-$H136+$I136),"")</f>
        <v/>
      </c>
      <c r="K136" s="7">
        <f>IFERROR(IF(OR($A136="",NOT(ISTEXT($A136)),NOT(ISNUMBER($F136)),NOT(ISNUMBER($H136))),"",$F136-$H136),"")</f>
        <v/>
      </c>
      <c r="L136" s="7">
        <f>IFERROR(IF(OR($A136="",NOT(ISTEXT($A136)),NOT(ISNUMBER($J136)),NOT(ISNUMBER($K136))),"",$J136-$K136),"")</f>
        <v/>
      </c>
      <c r="M136" s="6">
        <f>IFERROR(IF(OR($A136="",NOT(ISTEXT($A136)),NOT(ISNUMBER($L136))),"",IF($L136&lt;0,"SHORTAGE","OK")),"")</f>
        <v/>
      </c>
      <c r="N136" s="26" t="n"/>
      <c r="O136" s="27">
        <f>IFERROR(IF(OR($A136="",NOT(ISTEXT($A136)),NOT(ISNUMBER($F136)),NOT(ISNUMBER($N136))),"",$F136*$N136),"")</f>
        <v/>
      </c>
      <c r="P136" s="11" t="n"/>
    </row>
    <row r="137" ht="28" customHeight="1">
      <c r="A137" s="5" t="n"/>
      <c r="B137" s="11" t="n"/>
      <c r="C137" s="11" t="n"/>
      <c r="D137" s="5" t="n"/>
      <c r="E137" s="11" t="n"/>
      <c r="F137" s="14" t="n"/>
      <c r="G137" s="7">
        <f>IFERROR(IF(OR($A137="",NOT(ISTEXT($A137))),"",SUMIFS('Movements'!$H$6:$H$505,'Movements'!$C$6:$C$505,$A137,'Movements'!$G$6:$G$505,"Received")),"")</f>
        <v/>
      </c>
      <c r="H137" s="7">
        <f>IFERROR(IF(OR($A137="",NOT(ISTEXT($A137))),"",SUMIFS('Movements'!$H$6:$H$505,'Movements'!$C$6:$C$505,$A137,'Movements'!$G$6:$G$505,"Issued")),"")</f>
        <v/>
      </c>
      <c r="I137" s="7">
        <f>IFERROR(IF(OR($A137="",NOT(ISTEXT($A137))),"",SUMIFS('Movements'!$H$6:$H$505,'Movements'!$C$6:$C$505,$A137,'Movements'!$G$6:$G$505,"Adjustment")),"")</f>
        <v/>
      </c>
      <c r="J137" s="7">
        <f>IFERROR(IF(OR($A137="",NOT(ISTEXT($A137)),NOT(ISNUMBER($G137)),NOT(ISNUMBER($H137)),NOT(ISNUMBER($I137))),"",$G137-$H137+$I137),"")</f>
        <v/>
      </c>
      <c r="K137" s="7">
        <f>IFERROR(IF(OR($A137="",NOT(ISTEXT($A137)),NOT(ISNUMBER($F137)),NOT(ISNUMBER($H137))),"",$F137-$H137),"")</f>
        <v/>
      </c>
      <c r="L137" s="7">
        <f>IFERROR(IF(OR($A137="",NOT(ISTEXT($A137)),NOT(ISNUMBER($J137)),NOT(ISNUMBER($K137))),"",$J137-$K137),"")</f>
        <v/>
      </c>
      <c r="M137" s="6">
        <f>IFERROR(IF(OR($A137="",NOT(ISTEXT($A137)),NOT(ISNUMBER($L137))),"",IF($L137&lt;0,"SHORTAGE","OK")),"")</f>
        <v/>
      </c>
      <c r="N137" s="26" t="n"/>
      <c r="O137" s="27">
        <f>IFERROR(IF(OR($A137="",NOT(ISTEXT($A137)),NOT(ISNUMBER($F137)),NOT(ISNUMBER($N137))),"",$F137*$N137),"")</f>
        <v/>
      </c>
      <c r="P137" s="11" t="n"/>
    </row>
    <row r="138" ht="28" customHeight="1">
      <c r="A138" s="5" t="n"/>
      <c r="B138" s="11" t="n"/>
      <c r="C138" s="11" t="n"/>
      <c r="D138" s="5" t="n"/>
      <c r="E138" s="11" t="n"/>
      <c r="F138" s="14" t="n"/>
      <c r="G138" s="7">
        <f>IFERROR(IF(OR($A138="",NOT(ISTEXT($A138))),"",SUMIFS('Movements'!$H$6:$H$505,'Movements'!$C$6:$C$505,$A138,'Movements'!$G$6:$G$505,"Received")),"")</f>
        <v/>
      </c>
      <c r="H138" s="7">
        <f>IFERROR(IF(OR($A138="",NOT(ISTEXT($A138))),"",SUMIFS('Movements'!$H$6:$H$505,'Movements'!$C$6:$C$505,$A138,'Movements'!$G$6:$G$505,"Issued")),"")</f>
        <v/>
      </c>
      <c r="I138" s="7">
        <f>IFERROR(IF(OR($A138="",NOT(ISTEXT($A138))),"",SUMIFS('Movements'!$H$6:$H$505,'Movements'!$C$6:$C$505,$A138,'Movements'!$G$6:$G$505,"Adjustment")),"")</f>
        <v/>
      </c>
      <c r="J138" s="7">
        <f>IFERROR(IF(OR($A138="",NOT(ISTEXT($A138)),NOT(ISNUMBER($G138)),NOT(ISNUMBER($H138)),NOT(ISNUMBER($I138))),"",$G138-$H138+$I138),"")</f>
        <v/>
      </c>
      <c r="K138" s="7">
        <f>IFERROR(IF(OR($A138="",NOT(ISTEXT($A138)),NOT(ISNUMBER($F138)),NOT(ISNUMBER($H138))),"",$F138-$H138),"")</f>
        <v/>
      </c>
      <c r="L138" s="7">
        <f>IFERROR(IF(OR($A138="",NOT(ISTEXT($A138)),NOT(ISNUMBER($J138)),NOT(ISNUMBER($K138))),"",$J138-$K138),"")</f>
        <v/>
      </c>
      <c r="M138" s="6">
        <f>IFERROR(IF(OR($A138="",NOT(ISTEXT($A138)),NOT(ISNUMBER($L138))),"",IF($L138&lt;0,"SHORTAGE","OK")),"")</f>
        <v/>
      </c>
      <c r="N138" s="26" t="n"/>
      <c r="O138" s="27">
        <f>IFERROR(IF(OR($A138="",NOT(ISTEXT($A138)),NOT(ISNUMBER($F138)),NOT(ISNUMBER($N138))),"",$F138*$N138),"")</f>
        <v/>
      </c>
      <c r="P138" s="11" t="n"/>
    </row>
    <row r="139" ht="28" customHeight="1">
      <c r="A139" s="5" t="n"/>
      <c r="B139" s="11" t="n"/>
      <c r="C139" s="11" t="n"/>
      <c r="D139" s="5" t="n"/>
      <c r="E139" s="11" t="n"/>
      <c r="F139" s="14" t="n"/>
      <c r="G139" s="7">
        <f>IFERROR(IF(OR($A139="",NOT(ISTEXT($A139))),"",SUMIFS('Movements'!$H$6:$H$505,'Movements'!$C$6:$C$505,$A139,'Movements'!$G$6:$G$505,"Received")),"")</f>
        <v/>
      </c>
      <c r="H139" s="7">
        <f>IFERROR(IF(OR($A139="",NOT(ISTEXT($A139))),"",SUMIFS('Movements'!$H$6:$H$505,'Movements'!$C$6:$C$505,$A139,'Movements'!$G$6:$G$505,"Issued")),"")</f>
        <v/>
      </c>
      <c r="I139" s="7">
        <f>IFERROR(IF(OR($A139="",NOT(ISTEXT($A139))),"",SUMIFS('Movements'!$H$6:$H$505,'Movements'!$C$6:$C$505,$A139,'Movements'!$G$6:$G$505,"Adjustment")),"")</f>
        <v/>
      </c>
      <c r="J139" s="7">
        <f>IFERROR(IF(OR($A139="",NOT(ISTEXT($A139)),NOT(ISNUMBER($G139)),NOT(ISNUMBER($H139)),NOT(ISNUMBER($I139))),"",$G139-$H139+$I139),"")</f>
        <v/>
      </c>
      <c r="K139" s="7">
        <f>IFERROR(IF(OR($A139="",NOT(ISTEXT($A139)),NOT(ISNUMBER($F139)),NOT(ISNUMBER($H139))),"",$F139-$H139),"")</f>
        <v/>
      </c>
      <c r="L139" s="7">
        <f>IFERROR(IF(OR($A139="",NOT(ISTEXT($A139)),NOT(ISNUMBER($J139)),NOT(ISNUMBER($K139))),"",$J139-$K139),"")</f>
        <v/>
      </c>
      <c r="M139" s="6">
        <f>IFERROR(IF(OR($A139="",NOT(ISTEXT($A139)),NOT(ISNUMBER($L139))),"",IF($L139&lt;0,"SHORTAGE","OK")),"")</f>
        <v/>
      </c>
      <c r="N139" s="26" t="n"/>
      <c r="O139" s="27">
        <f>IFERROR(IF(OR($A139="",NOT(ISTEXT($A139)),NOT(ISNUMBER($F139)),NOT(ISNUMBER($N139))),"",$F139*$N139),"")</f>
        <v/>
      </c>
      <c r="P139" s="11" t="n"/>
    </row>
    <row r="140" ht="28" customHeight="1">
      <c r="A140" s="5" t="n"/>
      <c r="B140" s="11" t="n"/>
      <c r="C140" s="11" t="n"/>
      <c r="D140" s="5" t="n"/>
      <c r="E140" s="11" t="n"/>
      <c r="F140" s="14" t="n"/>
      <c r="G140" s="7">
        <f>IFERROR(IF(OR($A140="",NOT(ISTEXT($A140))),"",SUMIFS('Movements'!$H$6:$H$505,'Movements'!$C$6:$C$505,$A140,'Movements'!$G$6:$G$505,"Received")),"")</f>
        <v/>
      </c>
      <c r="H140" s="7">
        <f>IFERROR(IF(OR($A140="",NOT(ISTEXT($A140))),"",SUMIFS('Movements'!$H$6:$H$505,'Movements'!$C$6:$C$505,$A140,'Movements'!$G$6:$G$505,"Issued")),"")</f>
        <v/>
      </c>
      <c r="I140" s="7">
        <f>IFERROR(IF(OR($A140="",NOT(ISTEXT($A140))),"",SUMIFS('Movements'!$H$6:$H$505,'Movements'!$C$6:$C$505,$A140,'Movements'!$G$6:$G$505,"Adjustment")),"")</f>
        <v/>
      </c>
      <c r="J140" s="7">
        <f>IFERROR(IF(OR($A140="",NOT(ISTEXT($A140)),NOT(ISNUMBER($G140)),NOT(ISNUMBER($H140)),NOT(ISNUMBER($I140))),"",$G140-$H140+$I140),"")</f>
        <v/>
      </c>
      <c r="K140" s="7">
        <f>IFERROR(IF(OR($A140="",NOT(ISTEXT($A140)),NOT(ISNUMBER($F140)),NOT(ISNUMBER($H140))),"",$F140-$H140),"")</f>
        <v/>
      </c>
      <c r="L140" s="7">
        <f>IFERROR(IF(OR($A140="",NOT(ISTEXT($A140)),NOT(ISNUMBER($J140)),NOT(ISNUMBER($K140))),"",$J140-$K140),"")</f>
        <v/>
      </c>
      <c r="M140" s="6">
        <f>IFERROR(IF(OR($A140="",NOT(ISTEXT($A140)),NOT(ISNUMBER($L140))),"",IF($L140&lt;0,"SHORTAGE","OK")),"")</f>
        <v/>
      </c>
      <c r="N140" s="26" t="n"/>
      <c r="O140" s="27">
        <f>IFERROR(IF(OR($A140="",NOT(ISTEXT($A140)),NOT(ISNUMBER($F140)),NOT(ISNUMBER($N140))),"",$F140*$N140),"")</f>
        <v/>
      </c>
      <c r="P140" s="11" t="n"/>
    </row>
    <row r="141" ht="28" customHeight="1">
      <c r="A141" s="5" t="n"/>
      <c r="B141" s="11" t="n"/>
      <c r="C141" s="11" t="n"/>
      <c r="D141" s="5" t="n"/>
      <c r="E141" s="11" t="n"/>
      <c r="F141" s="14" t="n"/>
      <c r="G141" s="7">
        <f>IFERROR(IF(OR($A141="",NOT(ISTEXT($A141))),"",SUMIFS('Movements'!$H$6:$H$505,'Movements'!$C$6:$C$505,$A141,'Movements'!$G$6:$G$505,"Received")),"")</f>
        <v/>
      </c>
      <c r="H141" s="7">
        <f>IFERROR(IF(OR($A141="",NOT(ISTEXT($A141))),"",SUMIFS('Movements'!$H$6:$H$505,'Movements'!$C$6:$C$505,$A141,'Movements'!$G$6:$G$505,"Issued")),"")</f>
        <v/>
      </c>
      <c r="I141" s="7">
        <f>IFERROR(IF(OR($A141="",NOT(ISTEXT($A141))),"",SUMIFS('Movements'!$H$6:$H$505,'Movements'!$C$6:$C$505,$A141,'Movements'!$G$6:$G$505,"Adjustment")),"")</f>
        <v/>
      </c>
      <c r="J141" s="7">
        <f>IFERROR(IF(OR($A141="",NOT(ISTEXT($A141)),NOT(ISNUMBER($G141)),NOT(ISNUMBER($H141)),NOT(ISNUMBER($I141))),"",$G141-$H141+$I141),"")</f>
        <v/>
      </c>
      <c r="K141" s="7">
        <f>IFERROR(IF(OR($A141="",NOT(ISTEXT($A141)),NOT(ISNUMBER($F141)),NOT(ISNUMBER($H141))),"",$F141-$H141),"")</f>
        <v/>
      </c>
      <c r="L141" s="7">
        <f>IFERROR(IF(OR($A141="",NOT(ISTEXT($A141)),NOT(ISNUMBER($J141)),NOT(ISNUMBER($K141))),"",$J141-$K141),"")</f>
        <v/>
      </c>
      <c r="M141" s="6">
        <f>IFERROR(IF(OR($A141="",NOT(ISTEXT($A141)),NOT(ISNUMBER($L141))),"",IF($L141&lt;0,"SHORTAGE","OK")),"")</f>
        <v/>
      </c>
      <c r="N141" s="26" t="n"/>
      <c r="O141" s="27">
        <f>IFERROR(IF(OR($A141="",NOT(ISTEXT($A141)),NOT(ISNUMBER($F141)),NOT(ISNUMBER($N141))),"",$F141*$N141),"")</f>
        <v/>
      </c>
      <c r="P141" s="11" t="n"/>
    </row>
    <row r="142" ht="28" customHeight="1">
      <c r="A142" s="5" t="n"/>
      <c r="B142" s="11" t="n"/>
      <c r="C142" s="11" t="n"/>
      <c r="D142" s="5" t="n"/>
      <c r="E142" s="11" t="n"/>
      <c r="F142" s="14" t="n"/>
      <c r="G142" s="7">
        <f>IFERROR(IF(OR($A142="",NOT(ISTEXT($A142))),"",SUMIFS('Movements'!$H$6:$H$505,'Movements'!$C$6:$C$505,$A142,'Movements'!$G$6:$G$505,"Received")),"")</f>
        <v/>
      </c>
      <c r="H142" s="7">
        <f>IFERROR(IF(OR($A142="",NOT(ISTEXT($A142))),"",SUMIFS('Movements'!$H$6:$H$505,'Movements'!$C$6:$C$505,$A142,'Movements'!$G$6:$G$505,"Issued")),"")</f>
        <v/>
      </c>
      <c r="I142" s="7">
        <f>IFERROR(IF(OR($A142="",NOT(ISTEXT($A142))),"",SUMIFS('Movements'!$H$6:$H$505,'Movements'!$C$6:$C$505,$A142,'Movements'!$G$6:$G$505,"Adjustment")),"")</f>
        <v/>
      </c>
      <c r="J142" s="7">
        <f>IFERROR(IF(OR($A142="",NOT(ISTEXT($A142)),NOT(ISNUMBER($G142)),NOT(ISNUMBER($H142)),NOT(ISNUMBER($I142))),"",$G142-$H142+$I142),"")</f>
        <v/>
      </c>
      <c r="K142" s="7">
        <f>IFERROR(IF(OR($A142="",NOT(ISTEXT($A142)),NOT(ISNUMBER($F142)),NOT(ISNUMBER($H142))),"",$F142-$H142),"")</f>
        <v/>
      </c>
      <c r="L142" s="7">
        <f>IFERROR(IF(OR($A142="",NOT(ISTEXT($A142)),NOT(ISNUMBER($J142)),NOT(ISNUMBER($K142))),"",$J142-$K142),"")</f>
        <v/>
      </c>
      <c r="M142" s="6">
        <f>IFERROR(IF(OR($A142="",NOT(ISTEXT($A142)),NOT(ISNUMBER($L142))),"",IF($L142&lt;0,"SHORTAGE","OK")),"")</f>
        <v/>
      </c>
      <c r="N142" s="26" t="n"/>
      <c r="O142" s="27">
        <f>IFERROR(IF(OR($A142="",NOT(ISTEXT($A142)),NOT(ISNUMBER($F142)),NOT(ISNUMBER($N142))),"",$F142*$N142),"")</f>
        <v/>
      </c>
      <c r="P142" s="11" t="n"/>
    </row>
    <row r="143" ht="28" customHeight="1">
      <c r="A143" s="5" t="n"/>
      <c r="B143" s="11" t="n"/>
      <c r="C143" s="11" t="n"/>
      <c r="D143" s="5" t="n"/>
      <c r="E143" s="11" t="n"/>
      <c r="F143" s="14" t="n"/>
      <c r="G143" s="7">
        <f>IFERROR(IF(OR($A143="",NOT(ISTEXT($A143))),"",SUMIFS('Movements'!$H$6:$H$505,'Movements'!$C$6:$C$505,$A143,'Movements'!$G$6:$G$505,"Received")),"")</f>
        <v/>
      </c>
      <c r="H143" s="7">
        <f>IFERROR(IF(OR($A143="",NOT(ISTEXT($A143))),"",SUMIFS('Movements'!$H$6:$H$505,'Movements'!$C$6:$C$505,$A143,'Movements'!$G$6:$G$505,"Issued")),"")</f>
        <v/>
      </c>
      <c r="I143" s="7">
        <f>IFERROR(IF(OR($A143="",NOT(ISTEXT($A143))),"",SUMIFS('Movements'!$H$6:$H$505,'Movements'!$C$6:$C$505,$A143,'Movements'!$G$6:$G$505,"Adjustment")),"")</f>
        <v/>
      </c>
      <c r="J143" s="7">
        <f>IFERROR(IF(OR($A143="",NOT(ISTEXT($A143)),NOT(ISNUMBER($G143)),NOT(ISNUMBER($H143)),NOT(ISNUMBER($I143))),"",$G143-$H143+$I143),"")</f>
        <v/>
      </c>
      <c r="K143" s="7">
        <f>IFERROR(IF(OR($A143="",NOT(ISTEXT($A143)),NOT(ISNUMBER($F143)),NOT(ISNUMBER($H143))),"",$F143-$H143),"")</f>
        <v/>
      </c>
      <c r="L143" s="7">
        <f>IFERROR(IF(OR($A143="",NOT(ISTEXT($A143)),NOT(ISNUMBER($J143)),NOT(ISNUMBER($K143))),"",$J143-$K143),"")</f>
        <v/>
      </c>
      <c r="M143" s="6">
        <f>IFERROR(IF(OR($A143="",NOT(ISTEXT($A143)),NOT(ISNUMBER($L143))),"",IF($L143&lt;0,"SHORTAGE","OK")),"")</f>
        <v/>
      </c>
      <c r="N143" s="26" t="n"/>
      <c r="O143" s="27">
        <f>IFERROR(IF(OR($A143="",NOT(ISTEXT($A143)),NOT(ISNUMBER($F143)),NOT(ISNUMBER($N143))),"",$F143*$N143),"")</f>
        <v/>
      </c>
      <c r="P143" s="11" t="n"/>
    </row>
    <row r="144" ht="28" customHeight="1">
      <c r="A144" s="5" t="n"/>
      <c r="B144" s="11" t="n"/>
      <c r="C144" s="11" t="n"/>
      <c r="D144" s="5" t="n"/>
      <c r="E144" s="11" t="n"/>
      <c r="F144" s="14" t="n"/>
      <c r="G144" s="7">
        <f>IFERROR(IF(OR($A144="",NOT(ISTEXT($A144))),"",SUMIFS('Movements'!$H$6:$H$505,'Movements'!$C$6:$C$505,$A144,'Movements'!$G$6:$G$505,"Received")),"")</f>
        <v/>
      </c>
      <c r="H144" s="7">
        <f>IFERROR(IF(OR($A144="",NOT(ISTEXT($A144))),"",SUMIFS('Movements'!$H$6:$H$505,'Movements'!$C$6:$C$505,$A144,'Movements'!$G$6:$G$505,"Issued")),"")</f>
        <v/>
      </c>
      <c r="I144" s="7">
        <f>IFERROR(IF(OR($A144="",NOT(ISTEXT($A144))),"",SUMIFS('Movements'!$H$6:$H$505,'Movements'!$C$6:$C$505,$A144,'Movements'!$G$6:$G$505,"Adjustment")),"")</f>
        <v/>
      </c>
      <c r="J144" s="7">
        <f>IFERROR(IF(OR($A144="",NOT(ISTEXT($A144)),NOT(ISNUMBER($G144)),NOT(ISNUMBER($H144)),NOT(ISNUMBER($I144))),"",$G144-$H144+$I144),"")</f>
        <v/>
      </c>
      <c r="K144" s="7">
        <f>IFERROR(IF(OR($A144="",NOT(ISTEXT($A144)),NOT(ISNUMBER($F144)),NOT(ISNUMBER($H144))),"",$F144-$H144),"")</f>
        <v/>
      </c>
      <c r="L144" s="7">
        <f>IFERROR(IF(OR($A144="",NOT(ISTEXT($A144)),NOT(ISNUMBER($J144)),NOT(ISNUMBER($K144))),"",$J144-$K144),"")</f>
        <v/>
      </c>
      <c r="M144" s="6">
        <f>IFERROR(IF(OR($A144="",NOT(ISTEXT($A144)),NOT(ISNUMBER($L144))),"",IF($L144&lt;0,"SHORTAGE","OK")),"")</f>
        <v/>
      </c>
      <c r="N144" s="26" t="n"/>
      <c r="O144" s="27">
        <f>IFERROR(IF(OR($A144="",NOT(ISTEXT($A144)),NOT(ISNUMBER($F144)),NOT(ISNUMBER($N144))),"",$F144*$N144),"")</f>
        <v/>
      </c>
      <c r="P144" s="11" t="n"/>
    </row>
    <row r="145" ht="28" customHeight="1">
      <c r="A145" s="5" t="n"/>
      <c r="B145" s="11" t="n"/>
      <c r="C145" s="11" t="n"/>
      <c r="D145" s="5" t="n"/>
      <c r="E145" s="11" t="n"/>
      <c r="F145" s="14" t="n"/>
      <c r="G145" s="7">
        <f>IFERROR(IF(OR($A145="",NOT(ISTEXT($A145))),"",SUMIFS('Movements'!$H$6:$H$505,'Movements'!$C$6:$C$505,$A145,'Movements'!$G$6:$G$505,"Received")),"")</f>
        <v/>
      </c>
      <c r="H145" s="7">
        <f>IFERROR(IF(OR($A145="",NOT(ISTEXT($A145))),"",SUMIFS('Movements'!$H$6:$H$505,'Movements'!$C$6:$C$505,$A145,'Movements'!$G$6:$G$505,"Issued")),"")</f>
        <v/>
      </c>
      <c r="I145" s="7">
        <f>IFERROR(IF(OR($A145="",NOT(ISTEXT($A145))),"",SUMIFS('Movements'!$H$6:$H$505,'Movements'!$C$6:$C$505,$A145,'Movements'!$G$6:$G$505,"Adjustment")),"")</f>
        <v/>
      </c>
      <c r="J145" s="7">
        <f>IFERROR(IF(OR($A145="",NOT(ISTEXT($A145)),NOT(ISNUMBER($G145)),NOT(ISNUMBER($H145)),NOT(ISNUMBER($I145))),"",$G145-$H145+$I145),"")</f>
        <v/>
      </c>
      <c r="K145" s="7">
        <f>IFERROR(IF(OR($A145="",NOT(ISTEXT($A145)),NOT(ISNUMBER($F145)),NOT(ISNUMBER($H145))),"",$F145-$H145),"")</f>
        <v/>
      </c>
      <c r="L145" s="7">
        <f>IFERROR(IF(OR($A145="",NOT(ISTEXT($A145)),NOT(ISNUMBER($J145)),NOT(ISNUMBER($K145))),"",$J145-$K145),"")</f>
        <v/>
      </c>
      <c r="M145" s="6">
        <f>IFERROR(IF(OR($A145="",NOT(ISTEXT($A145)),NOT(ISNUMBER($L145))),"",IF($L145&lt;0,"SHORTAGE","OK")),"")</f>
        <v/>
      </c>
      <c r="N145" s="26" t="n"/>
      <c r="O145" s="27">
        <f>IFERROR(IF(OR($A145="",NOT(ISTEXT($A145)),NOT(ISNUMBER($F145)),NOT(ISNUMBER($N145))),"",$F145*$N145),"")</f>
        <v/>
      </c>
      <c r="P145" s="11" t="n"/>
    </row>
    <row r="146" ht="28" customHeight="1">
      <c r="A146" s="5" t="n"/>
      <c r="B146" s="11" t="n"/>
      <c r="C146" s="11" t="n"/>
      <c r="D146" s="5" t="n"/>
      <c r="E146" s="11" t="n"/>
      <c r="F146" s="14" t="n"/>
      <c r="G146" s="7">
        <f>IFERROR(IF(OR($A146="",NOT(ISTEXT($A146))),"",SUMIFS('Movements'!$H$6:$H$505,'Movements'!$C$6:$C$505,$A146,'Movements'!$G$6:$G$505,"Received")),"")</f>
        <v/>
      </c>
      <c r="H146" s="7">
        <f>IFERROR(IF(OR($A146="",NOT(ISTEXT($A146))),"",SUMIFS('Movements'!$H$6:$H$505,'Movements'!$C$6:$C$505,$A146,'Movements'!$G$6:$G$505,"Issued")),"")</f>
        <v/>
      </c>
      <c r="I146" s="7">
        <f>IFERROR(IF(OR($A146="",NOT(ISTEXT($A146))),"",SUMIFS('Movements'!$H$6:$H$505,'Movements'!$C$6:$C$505,$A146,'Movements'!$G$6:$G$505,"Adjustment")),"")</f>
        <v/>
      </c>
      <c r="J146" s="7">
        <f>IFERROR(IF(OR($A146="",NOT(ISTEXT($A146)),NOT(ISNUMBER($G146)),NOT(ISNUMBER($H146)),NOT(ISNUMBER($I146))),"",$G146-$H146+$I146),"")</f>
        <v/>
      </c>
      <c r="K146" s="7">
        <f>IFERROR(IF(OR($A146="",NOT(ISTEXT($A146)),NOT(ISNUMBER($F146)),NOT(ISNUMBER($H146))),"",$F146-$H146),"")</f>
        <v/>
      </c>
      <c r="L146" s="7">
        <f>IFERROR(IF(OR($A146="",NOT(ISTEXT($A146)),NOT(ISNUMBER($J146)),NOT(ISNUMBER($K146))),"",$J146-$K146),"")</f>
        <v/>
      </c>
      <c r="M146" s="6">
        <f>IFERROR(IF(OR($A146="",NOT(ISTEXT($A146)),NOT(ISNUMBER($L146))),"",IF($L146&lt;0,"SHORTAGE","OK")),"")</f>
        <v/>
      </c>
      <c r="N146" s="26" t="n"/>
      <c r="O146" s="27">
        <f>IFERROR(IF(OR($A146="",NOT(ISTEXT($A146)),NOT(ISNUMBER($F146)),NOT(ISNUMBER($N146))),"",$F146*$N146),"")</f>
        <v/>
      </c>
      <c r="P146" s="11" t="n"/>
    </row>
    <row r="147" ht="28" customHeight="1">
      <c r="A147" s="5" t="n"/>
      <c r="B147" s="11" t="n"/>
      <c r="C147" s="11" t="n"/>
      <c r="D147" s="5" t="n"/>
      <c r="E147" s="11" t="n"/>
      <c r="F147" s="14" t="n"/>
      <c r="G147" s="7">
        <f>IFERROR(IF(OR($A147="",NOT(ISTEXT($A147))),"",SUMIFS('Movements'!$H$6:$H$505,'Movements'!$C$6:$C$505,$A147,'Movements'!$G$6:$G$505,"Received")),"")</f>
        <v/>
      </c>
      <c r="H147" s="7">
        <f>IFERROR(IF(OR($A147="",NOT(ISTEXT($A147))),"",SUMIFS('Movements'!$H$6:$H$505,'Movements'!$C$6:$C$505,$A147,'Movements'!$G$6:$G$505,"Issued")),"")</f>
        <v/>
      </c>
      <c r="I147" s="7">
        <f>IFERROR(IF(OR($A147="",NOT(ISTEXT($A147))),"",SUMIFS('Movements'!$H$6:$H$505,'Movements'!$C$6:$C$505,$A147,'Movements'!$G$6:$G$505,"Adjustment")),"")</f>
        <v/>
      </c>
      <c r="J147" s="7">
        <f>IFERROR(IF(OR($A147="",NOT(ISTEXT($A147)),NOT(ISNUMBER($G147)),NOT(ISNUMBER($H147)),NOT(ISNUMBER($I147))),"",$G147-$H147+$I147),"")</f>
        <v/>
      </c>
      <c r="K147" s="7">
        <f>IFERROR(IF(OR($A147="",NOT(ISTEXT($A147)),NOT(ISNUMBER($F147)),NOT(ISNUMBER($H147))),"",$F147-$H147),"")</f>
        <v/>
      </c>
      <c r="L147" s="7">
        <f>IFERROR(IF(OR($A147="",NOT(ISTEXT($A147)),NOT(ISNUMBER($J147)),NOT(ISNUMBER($K147))),"",$J147-$K147),"")</f>
        <v/>
      </c>
      <c r="M147" s="6">
        <f>IFERROR(IF(OR($A147="",NOT(ISTEXT($A147)),NOT(ISNUMBER($L147))),"",IF($L147&lt;0,"SHORTAGE","OK")),"")</f>
        <v/>
      </c>
      <c r="N147" s="26" t="n"/>
      <c r="O147" s="27">
        <f>IFERROR(IF(OR($A147="",NOT(ISTEXT($A147)),NOT(ISNUMBER($F147)),NOT(ISNUMBER($N147))),"",$F147*$N147),"")</f>
        <v/>
      </c>
      <c r="P147" s="11" t="n"/>
    </row>
    <row r="148" ht="28" customHeight="1">
      <c r="A148" s="5" t="n"/>
      <c r="B148" s="11" t="n"/>
      <c r="C148" s="11" t="n"/>
      <c r="D148" s="5" t="n"/>
      <c r="E148" s="11" t="n"/>
      <c r="F148" s="14" t="n"/>
      <c r="G148" s="7">
        <f>IFERROR(IF(OR($A148="",NOT(ISTEXT($A148))),"",SUMIFS('Movements'!$H$6:$H$505,'Movements'!$C$6:$C$505,$A148,'Movements'!$G$6:$G$505,"Received")),"")</f>
        <v/>
      </c>
      <c r="H148" s="7">
        <f>IFERROR(IF(OR($A148="",NOT(ISTEXT($A148))),"",SUMIFS('Movements'!$H$6:$H$505,'Movements'!$C$6:$C$505,$A148,'Movements'!$G$6:$G$505,"Issued")),"")</f>
        <v/>
      </c>
      <c r="I148" s="7">
        <f>IFERROR(IF(OR($A148="",NOT(ISTEXT($A148))),"",SUMIFS('Movements'!$H$6:$H$505,'Movements'!$C$6:$C$505,$A148,'Movements'!$G$6:$G$505,"Adjustment")),"")</f>
        <v/>
      </c>
      <c r="J148" s="7">
        <f>IFERROR(IF(OR($A148="",NOT(ISTEXT($A148)),NOT(ISNUMBER($G148)),NOT(ISNUMBER($H148)),NOT(ISNUMBER($I148))),"",$G148-$H148+$I148),"")</f>
        <v/>
      </c>
      <c r="K148" s="7">
        <f>IFERROR(IF(OR($A148="",NOT(ISTEXT($A148)),NOT(ISNUMBER($F148)),NOT(ISNUMBER($H148))),"",$F148-$H148),"")</f>
        <v/>
      </c>
      <c r="L148" s="7">
        <f>IFERROR(IF(OR($A148="",NOT(ISTEXT($A148)),NOT(ISNUMBER($J148)),NOT(ISNUMBER($K148))),"",$J148-$K148),"")</f>
        <v/>
      </c>
      <c r="M148" s="6">
        <f>IFERROR(IF(OR($A148="",NOT(ISTEXT($A148)),NOT(ISNUMBER($L148))),"",IF($L148&lt;0,"SHORTAGE","OK")),"")</f>
        <v/>
      </c>
      <c r="N148" s="26" t="n"/>
      <c r="O148" s="27">
        <f>IFERROR(IF(OR($A148="",NOT(ISTEXT($A148)),NOT(ISNUMBER($F148)),NOT(ISNUMBER($N148))),"",$F148*$N148),"")</f>
        <v/>
      </c>
      <c r="P148" s="11" t="n"/>
    </row>
    <row r="149" ht="28" customHeight="1">
      <c r="A149" s="5" t="n"/>
      <c r="B149" s="11" t="n"/>
      <c r="C149" s="11" t="n"/>
      <c r="D149" s="5" t="n"/>
      <c r="E149" s="11" t="n"/>
      <c r="F149" s="14" t="n"/>
      <c r="G149" s="7">
        <f>IFERROR(IF(OR($A149="",NOT(ISTEXT($A149))),"",SUMIFS('Movements'!$H$6:$H$505,'Movements'!$C$6:$C$505,$A149,'Movements'!$G$6:$G$505,"Received")),"")</f>
        <v/>
      </c>
      <c r="H149" s="7">
        <f>IFERROR(IF(OR($A149="",NOT(ISTEXT($A149))),"",SUMIFS('Movements'!$H$6:$H$505,'Movements'!$C$6:$C$505,$A149,'Movements'!$G$6:$G$505,"Issued")),"")</f>
        <v/>
      </c>
      <c r="I149" s="7">
        <f>IFERROR(IF(OR($A149="",NOT(ISTEXT($A149))),"",SUMIFS('Movements'!$H$6:$H$505,'Movements'!$C$6:$C$505,$A149,'Movements'!$G$6:$G$505,"Adjustment")),"")</f>
        <v/>
      </c>
      <c r="J149" s="7">
        <f>IFERROR(IF(OR($A149="",NOT(ISTEXT($A149)),NOT(ISNUMBER($G149)),NOT(ISNUMBER($H149)),NOT(ISNUMBER($I149))),"",$G149-$H149+$I149),"")</f>
        <v/>
      </c>
      <c r="K149" s="7">
        <f>IFERROR(IF(OR($A149="",NOT(ISTEXT($A149)),NOT(ISNUMBER($F149)),NOT(ISNUMBER($H149))),"",$F149-$H149),"")</f>
        <v/>
      </c>
      <c r="L149" s="7">
        <f>IFERROR(IF(OR($A149="",NOT(ISTEXT($A149)),NOT(ISNUMBER($J149)),NOT(ISNUMBER($K149))),"",$J149-$K149),"")</f>
        <v/>
      </c>
      <c r="M149" s="6">
        <f>IFERROR(IF(OR($A149="",NOT(ISTEXT($A149)),NOT(ISNUMBER($L149))),"",IF($L149&lt;0,"SHORTAGE","OK")),"")</f>
        <v/>
      </c>
      <c r="N149" s="26" t="n"/>
      <c r="O149" s="27">
        <f>IFERROR(IF(OR($A149="",NOT(ISTEXT($A149)),NOT(ISNUMBER($F149)),NOT(ISNUMBER($N149))),"",$F149*$N149),"")</f>
        <v/>
      </c>
      <c r="P149" s="11" t="n"/>
    </row>
    <row r="150" ht="28" customHeight="1">
      <c r="A150" s="5" t="n"/>
      <c r="B150" s="11" t="n"/>
      <c r="C150" s="11" t="n"/>
      <c r="D150" s="5" t="n"/>
      <c r="E150" s="11" t="n"/>
      <c r="F150" s="14" t="n"/>
      <c r="G150" s="7">
        <f>IFERROR(IF(OR($A150="",NOT(ISTEXT($A150))),"",SUMIFS('Movements'!$H$6:$H$505,'Movements'!$C$6:$C$505,$A150,'Movements'!$G$6:$G$505,"Received")),"")</f>
        <v/>
      </c>
      <c r="H150" s="7">
        <f>IFERROR(IF(OR($A150="",NOT(ISTEXT($A150))),"",SUMIFS('Movements'!$H$6:$H$505,'Movements'!$C$6:$C$505,$A150,'Movements'!$G$6:$G$505,"Issued")),"")</f>
        <v/>
      </c>
      <c r="I150" s="7">
        <f>IFERROR(IF(OR($A150="",NOT(ISTEXT($A150))),"",SUMIFS('Movements'!$H$6:$H$505,'Movements'!$C$6:$C$505,$A150,'Movements'!$G$6:$G$505,"Adjustment")),"")</f>
        <v/>
      </c>
      <c r="J150" s="7">
        <f>IFERROR(IF(OR($A150="",NOT(ISTEXT($A150)),NOT(ISNUMBER($G150)),NOT(ISNUMBER($H150)),NOT(ISNUMBER($I150))),"",$G150-$H150+$I150),"")</f>
        <v/>
      </c>
      <c r="K150" s="7">
        <f>IFERROR(IF(OR($A150="",NOT(ISTEXT($A150)),NOT(ISNUMBER($F150)),NOT(ISNUMBER($H150))),"",$F150-$H150),"")</f>
        <v/>
      </c>
      <c r="L150" s="7">
        <f>IFERROR(IF(OR($A150="",NOT(ISTEXT($A150)),NOT(ISNUMBER($J150)),NOT(ISNUMBER($K150))),"",$J150-$K150),"")</f>
        <v/>
      </c>
      <c r="M150" s="6">
        <f>IFERROR(IF(OR($A150="",NOT(ISTEXT($A150)),NOT(ISNUMBER($L150))),"",IF($L150&lt;0,"SHORTAGE","OK")),"")</f>
        <v/>
      </c>
      <c r="N150" s="26" t="n"/>
      <c r="O150" s="27">
        <f>IFERROR(IF(OR($A150="",NOT(ISTEXT($A150)),NOT(ISNUMBER($F150)),NOT(ISNUMBER($N150))),"",$F150*$N150),"")</f>
        <v/>
      </c>
      <c r="P150" s="11" t="n"/>
    </row>
    <row r="151" ht="28" customHeight="1">
      <c r="A151" s="5" t="n"/>
      <c r="B151" s="11" t="n"/>
      <c r="C151" s="11" t="n"/>
      <c r="D151" s="5" t="n"/>
      <c r="E151" s="11" t="n"/>
      <c r="F151" s="14" t="n"/>
      <c r="G151" s="7">
        <f>IFERROR(IF(OR($A151="",NOT(ISTEXT($A151))),"",SUMIFS('Movements'!$H$6:$H$505,'Movements'!$C$6:$C$505,$A151,'Movements'!$G$6:$G$505,"Received")),"")</f>
        <v/>
      </c>
      <c r="H151" s="7">
        <f>IFERROR(IF(OR($A151="",NOT(ISTEXT($A151))),"",SUMIFS('Movements'!$H$6:$H$505,'Movements'!$C$6:$C$505,$A151,'Movements'!$G$6:$G$505,"Issued")),"")</f>
        <v/>
      </c>
      <c r="I151" s="7">
        <f>IFERROR(IF(OR($A151="",NOT(ISTEXT($A151))),"",SUMIFS('Movements'!$H$6:$H$505,'Movements'!$C$6:$C$505,$A151,'Movements'!$G$6:$G$505,"Adjustment")),"")</f>
        <v/>
      </c>
      <c r="J151" s="7">
        <f>IFERROR(IF(OR($A151="",NOT(ISTEXT($A151)),NOT(ISNUMBER($G151)),NOT(ISNUMBER($H151)),NOT(ISNUMBER($I151))),"",$G151-$H151+$I151),"")</f>
        <v/>
      </c>
      <c r="K151" s="7">
        <f>IFERROR(IF(OR($A151="",NOT(ISTEXT($A151)),NOT(ISNUMBER($F151)),NOT(ISNUMBER($H151))),"",$F151-$H151),"")</f>
        <v/>
      </c>
      <c r="L151" s="7">
        <f>IFERROR(IF(OR($A151="",NOT(ISTEXT($A151)),NOT(ISNUMBER($J151)),NOT(ISNUMBER($K151))),"",$J151-$K151),"")</f>
        <v/>
      </c>
      <c r="M151" s="6">
        <f>IFERROR(IF(OR($A151="",NOT(ISTEXT($A151)),NOT(ISNUMBER($L151))),"",IF($L151&lt;0,"SHORTAGE","OK")),"")</f>
        <v/>
      </c>
      <c r="N151" s="26" t="n"/>
      <c r="O151" s="27">
        <f>IFERROR(IF(OR($A151="",NOT(ISTEXT($A151)),NOT(ISNUMBER($F151)),NOT(ISNUMBER($N151))),"",$F151*$N151),"")</f>
        <v/>
      </c>
      <c r="P151" s="11" t="n"/>
    </row>
    <row r="152" ht="28" customHeight="1">
      <c r="A152" s="5" t="n"/>
      <c r="B152" s="11" t="n"/>
      <c r="C152" s="11" t="n"/>
      <c r="D152" s="5" t="n"/>
      <c r="E152" s="11" t="n"/>
      <c r="F152" s="14" t="n"/>
      <c r="G152" s="7">
        <f>IFERROR(IF(OR($A152="",NOT(ISTEXT($A152))),"",SUMIFS('Movements'!$H$6:$H$505,'Movements'!$C$6:$C$505,$A152,'Movements'!$G$6:$G$505,"Received")),"")</f>
        <v/>
      </c>
      <c r="H152" s="7">
        <f>IFERROR(IF(OR($A152="",NOT(ISTEXT($A152))),"",SUMIFS('Movements'!$H$6:$H$505,'Movements'!$C$6:$C$505,$A152,'Movements'!$G$6:$G$505,"Issued")),"")</f>
        <v/>
      </c>
      <c r="I152" s="7">
        <f>IFERROR(IF(OR($A152="",NOT(ISTEXT($A152))),"",SUMIFS('Movements'!$H$6:$H$505,'Movements'!$C$6:$C$505,$A152,'Movements'!$G$6:$G$505,"Adjustment")),"")</f>
        <v/>
      </c>
      <c r="J152" s="7">
        <f>IFERROR(IF(OR($A152="",NOT(ISTEXT($A152)),NOT(ISNUMBER($G152)),NOT(ISNUMBER($H152)),NOT(ISNUMBER($I152))),"",$G152-$H152+$I152),"")</f>
        <v/>
      </c>
      <c r="K152" s="7">
        <f>IFERROR(IF(OR($A152="",NOT(ISTEXT($A152)),NOT(ISNUMBER($F152)),NOT(ISNUMBER($H152))),"",$F152-$H152),"")</f>
        <v/>
      </c>
      <c r="L152" s="7">
        <f>IFERROR(IF(OR($A152="",NOT(ISTEXT($A152)),NOT(ISNUMBER($J152)),NOT(ISNUMBER($K152))),"",$J152-$K152),"")</f>
        <v/>
      </c>
      <c r="M152" s="6">
        <f>IFERROR(IF(OR($A152="",NOT(ISTEXT($A152)),NOT(ISNUMBER($L152))),"",IF($L152&lt;0,"SHORTAGE","OK")),"")</f>
        <v/>
      </c>
      <c r="N152" s="26" t="n"/>
      <c r="O152" s="27">
        <f>IFERROR(IF(OR($A152="",NOT(ISTEXT($A152)),NOT(ISNUMBER($F152)),NOT(ISNUMBER($N152))),"",$F152*$N152),"")</f>
        <v/>
      </c>
      <c r="P152" s="11" t="n"/>
    </row>
    <row r="153" ht="28" customHeight="1">
      <c r="A153" s="5" t="n"/>
      <c r="B153" s="11" t="n"/>
      <c r="C153" s="11" t="n"/>
      <c r="D153" s="5" t="n"/>
      <c r="E153" s="11" t="n"/>
      <c r="F153" s="14" t="n"/>
      <c r="G153" s="7">
        <f>IFERROR(IF(OR($A153="",NOT(ISTEXT($A153))),"",SUMIFS('Movements'!$H$6:$H$505,'Movements'!$C$6:$C$505,$A153,'Movements'!$G$6:$G$505,"Received")),"")</f>
        <v/>
      </c>
      <c r="H153" s="7">
        <f>IFERROR(IF(OR($A153="",NOT(ISTEXT($A153))),"",SUMIFS('Movements'!$H$6:$H$505,'Movements'!$C$6:$C$505,$A153,'Movements'!$G$6:$G$505,"Issued")),"")</f>
        <v/>
      </c>
      <c r="I153" s="7">
        <f>IFERROR(IF(OR($A153="",NOT(ISTEXT($A153))),"",SUMIFS('Movements'!$H$6:$H$505,'Movements'!$C$6:$C$505,$A153,'Movements'!$G$6:$G$505,"Adjustment")),"")</f>
        <v/>
      </c>
      <c r="J153" s="7">
        <f>IFERROR(IF(OR($A153="",NOT(ISTEXT($A153)),NOT(ISNUMBER($G153)),NOT(ISNUMBER($H153)),NOT(ISNUMBER($I153))),"",$G153-$H153+$I153),"")</f>
        <v/>
      </c>
      <c r="K153" s="7">
        <f>IFERROR(IF(OR($A153="",NOT(ISTEXT($A153)),NOT(ISNUMBER($F153)),NOT(ISNUMBER($H153))),"",$F153-$H153),"")</f>
        <v/>
      </c>
      <c r="L153" s="7">
        <f>IFERROR(IF(OR($A153="",NOT(ISTEXT($A153)),NOT(ISNUMBER($J153)),NOT(ISNUMBER($K153))),"",$J153-$K153),"")</f>
        <v/>
      </c>
      <c r="M153" s="6">
        <f>IFERROR(IF(OR($A153="",NOT(ISTEXT($A153)),NOT(ISNUMBER($L153))),"",IF($L153&lt;0,"SHORTAGE","OK")),"")</f>
        <v/>
      </c>
      <c r="N153" s="26" t="n"/>
      <c r="O153" s="27">
        <f>IFERROR(IF(OR($A153="",NOT(ISTEXT($A153)),NOT(ISNUMBER($F153)),NOT(ISNUMBER($N153))),"",$F153*$N153),"")</f>
        <v/>
      </c>
      <c r="P153" s="11" t="n"/>
    </row>
    <row r="154" ht="28" customHeight="1">
      <c r="A154" s="5" t="n"/>
      <c r="B154" s="11" t="n"/>
      <c r="C154" s="11" t="n"/>
      <c r="D154" s="5" t="n"/>
      <c r="E154" s="11" t="n"/>
      <c r="F154" s="14" t="n"/>
      <c r="G154" s="7">
        <f>IFERROR(IF(OR($A154="",NOT(ISTEXT($A154))),"",SUMIFS('Movements'!$H$6:$H$505,'Movements'!$C$6:$C$505,$A154,'Movements'!$G$6:$G$505,"Received")),"")</f>
        <v/>
      </c>
      <c r="H154" s="7">
        <f>IFERROR(IF(OR($A154="",NOT(ISTEXT($A154))),"",SUMIFS('Movements'!$H$6:$H$505,'Movements'!$C$6:$C$505,$A154,'Movements'!$G$6:$G$505,"Issued")),"")</f>
        <v/>
      </c>
      <c r="I154" s="7">
        <f>IFERROR(IF(OR($A154="",NOT(ISTEXT($A154))),"",SUMIFS('Movements'!$H$6:$H$505,'Movements'!$C$6:$C$505,$A154,'Movements'!$G$6:$G$505,"Adjustment")),"")</f>
        <v/>
      </c>
      <c r="J154" s="7">
        <f>IFERROR(IF(OR($A154="",NOT(ISTEXT($A154)),NOT(ISNUMBER($G154)),NOT(ISNUMBER($H154)),NOT(ISNUMBER($I154))),"",$G154-$H154+$I154),"")</f>
        <v/>
      </c>
      <c r="K154" s="7">
        <f>IFERROR(IF(OR($A154="",NOT(ISTEXT($A154)),NOT(ISNUMBER($F154)),NOT(ISNUMBER($H154))),"",$F154-$H154),"")</f>
        <v/>
      </c>
      <c r="L154" s="7">
        <f>IFERROR(IF(OR($A154="",NOT(ISTEXT($A154)),NOT(ISNUMBER($J154)),NOT(ISNUMBER($K154))),"",$J154-$K154),"")</f>
        <v/>
      </c>
      <c r="M154" s="6">
        <f>IFERROR(IF(OR($A154="",NOT(ISTEXT($A154)),NOT(ISNUMBER($L154))),"",IF($L154&lt;0,"SHORTAGE","OK")),"")</f>
        <v/>
      </c>
      <c r="N154" s="26" t="n"/>
      <c r="O154" s="27">
        <f>IFERROR(IF(OR($A154="",NOT(ISTEXT($A154)),NOT(ISNUMBER($F154)),NOT(ISNUMBER($N154))),"",$F154*$N154),"")</f>
        <v/>
      </c>
      <c r="P154" s="11" t="n"/>
    </row>
    <row r="155" ht="28" customHeight="1">
      <c r="A155" s="5" t="n"/>
      <c r="B155" s="11" t="n"/>
      <c r="C155" s="11" t="n"/>
      <c r="D155" s="5" t="n"/>
      <c r="E155" s="11" t="n"/>
      <c r="F155" s="14" t="n"/>
      <c r="G155" s="7">
        <f>IFERROR(IF(OR($A155="",NOT(ISTEXT($A155))),"",SUMIFS('Movements'!$H$6:$H$505,'Movements'!$C$6:$C$505,$A155,'Movements'!$G$6:$G$505,"Received")),"")</f>
        <v/>
      </c>
      <c r="H155" s="7">
        <f>IFERROR(IF(OR($A155="",NOT(ISTEXT($A155))),"",SUMIFS('Movements'!$H$6:$H$505,'Movements'!$C$6:$C$505,$A155,'Movements'!$G$6:$G$505,"Issued")),"")</f>
        <v/>
      </c>
      <c r="I155" s="7">
        <f>IFERROR(IF(OR($A155="",NOT(ISTEXT($A155))),"",SUMIFS('Movements'!$H$6:$H$505,'Movements'!$C$6:$C$505,$A155,'Movements'!$G$6:$G$505,"Adjustment")),"")</f>
        <v/>
      </c>
      <c r="J155" s="7">
        <f>IFERROR(IF(OR($A155="",NOT(ISTEXT($A155)),NOT(ISNUMBER($G155)),NOT(ISNUMBER($H155)),NOT(ISNUMBER($I155))),"",$G155-$H155+$I155),"")</f>
        <v/>
      </c>
      <c r="K155" s="7">
        <f>IFERROR(IF(OR($A155="",NOT(ISTEXT($A155)),NOT(ISNUMBER($F155)),NOT(ISNUMBER($H155))),"",$F155-$H155),"")</f>
        <v/>
      </c>
      <c r="L155" s="7">
        <f>IFERROR(IF(OR($A155="",NOT(ISTEXT($A155)),NOT(ISNUMBER($J155)),NOT(ISNUMBER($K155))),"",$J155-$K155),"")</f>
        <v/>
      </c>
      <c r="M155" s="6">
        <f>IFERROR(IF(OR($A155="",NOT(ISTEXT($A155)),NOT(ISNUMBER($L155))),"",IF($L155&lt;0,"SHORTAGE","OK")),"")</f>
        <v/>
      </c>
      <c r="N155" s="26" t="n"/>
      <c r="O155" s="27">
        <f>IFERROR(IF(OR($A155="",NOT(ISTEXT($A155)),NOT(ISNUMBER($F155)),NOT(ISNUMBER($N155))),"",$F155*$N155),"")</f>
        <v/>
      </c>
      <c r="P155" s="11" t="n"/>
    </row>
    <row r="156" ht="28" customHeight="1">
      <c r="A156" s="5" t="n"/>
      <c r="B156" s="11" t="n"/>
      <c r="C156" s="11" t="n"/>
      <c r="D156" s="5" t="n"/>
      <c r="E156" s="11" t="n"/>
      <c r="F156" s="14" t="n"/>
      <c r="G156" s="7">
        <f>IFERROR(IF(OR($A156="",NOT(ISTEXT($A156))),"",SUMIFS('Movements'!$H$6:$H$505,'Movements'!$C$6:$C$505,$A156,'Movements'!$G$6:$G$505,"Received")),"")</f>
        <v/>
      </c>
      <c r="H156" s="7">
        <f>IFERROR(IF(OR($A156="",NOT(ISTEXT($A156))),"",SUMIFS('Movements'!$H$6:$H$505,'Movements'!$C$6:$C$505,$A156,'Movements'!$G$6:$G$505,"Issued")),"")</f>
        <v/>
      </c>
      <c r="I156" s="7">
        <f>IFERROR(IF(OR($A156="",NOT(ISTEXT($A156))),"",SUMIFS('Movements'!$H$6:$H$505,'Movements'!$C$6:$C$505,$A156,'Movements'!$G$6:$G$505,"Adjustment")),"")</f>
        <v/>
      </c>
      <c r="J156" s="7">
        <f>IFERROR(IF(OR($A156="",NOT(ISTEXT($A156)),NOT(ISNUMBER($G156)),NOT(ISNUMBER($H156)),NOT(ISNUMBER($I156))),"",$G156-$H156+$I156),"")</f>
        <v/>
      </c>
      <c r="K156" s="7">
        <f>IFERROR(IF(OR($A156="",NOT(ISTEXT($A156)),NOT(ISNUMBER($F156)),NOT(ISNUMBER($H156))),"",$F156-$H156),"")</f>
        <v/>
      </c>
      <c r="L156" s="7">
        <f>IFERROR(IF(OR($A156="",NOT(ISTEXT($A156)),NOT(ISNUMBER($J156)),NOT(ISNUMBER($K156))),"",$J156-$K156),"")</f>
        <v/>
      </c>
      <c r="M156" s="6">
        <f>IFERROR(IF(OR($A156="",NOT(ISTEXT($A156)),NOT(ISNUMBER($L156))),"",IF($L156&lt;0,"SHORTAGE","OK")),"")</f>
        <v/>
      </c>
      <c r="N156" s="26" t="n"/>
      <c r="O156" s="27">
        <f>IFERROR(IF(OR($A156="",NOT(ISTEXT($A156)),NOT(ISNUMBER($F156)),NOT(ISNUMBER($N156))),"",$F156*$N156),"")</f>
        <v/>
      </c>
      <c r="P156" s="11" t="n"/>
    </row>
    <row r="157" ht="28" customHeight="1">
      <c r="A157" s="5" t="n"/>
      <c r="B157" s="11" t="n"/>
      <c r="C157" s="11" t="n"/>
      <c r="D157" s="5" t="n"/>
      <c r="E157" s="11" t="n"/>
      <c r="F157" s="14" t="n"/>
      <c r="G157" s="7">
        <f>IFERROR(IF(OR($A157="",NOT(ISTEXT($A157))),"",SUMIFS('Movements'!$H$6:$H$505,'Movements'!$C$6:$C$505,$A157,'Movements'!$G$6:$G$505,"Received")),"")</f>
        <v/>
      </c>
      <c r="H157" s="7">
        <f>IFERROR(IF(OR($A157="",NOT(ISTEXT($A157))),"",SUMIFS('Movements'!$H$6:$H$505,'Movements'!$C$6:$C$505,$A157,'Movements'!$G$6:$G$505,"Issued")),"")</f>
        <v/>
      </c>
      <c r="I157" s="7">
        <f>IFERROR(IF(OR($A157="",NOT(ISTEXT($A157))),"",SUMIFS('Movements'!$H$6:$H$505,'Movements'!$C$6:$C$505,$A157,'Movements'!$G$6:$G$505,"Adjustment")),"")</f>
        <v/>
      </c>
      <c r="J157" s="7">
        <f>IFERROR(IF(OR($A157="",NOT(ISTEXT($A157)),NOT(ISNUMBER($G157)),NOT(ISNUMBER($H157)),NOT(ISNUMBER($I157))),"",$G157-$H157+$I157),"")</f>
        <v/>
      </c>
      <c r="K157" s="7">
        <f>IFERROR(IF(OR($A157="",NOT(ISTEXT($A157)),NOT(ISNUMBER($F157)),NOT(ISNUMBER($H157))),"",$F157-$H157),"")</f>
        <v/>
      </c>
      <c r="L157" s="7">
        <f>IFERROR(IF(OR($A157="",NOT(ISTEXT($A157)),NOT(ISNUMBER($J157)),NOT(ISNUMBER($K157))),"",$J157-$K157),"")</f>
        <v/>
      </c>
      <c r="M157" s="6">
        <f>IFERROR(IF(OR($A157="",NOT(ISTEXT($A157)),NOT(ISNUMBER($L157))),"",IF($L157&lt;0,"SHORTAGE","OK")),"")</f>
        <v/>
      </c>
      <c r="N157" s="26" t="n"/>
      <c r="O157" s="27">
        <f>IFERROR(IF(OR($A157="",NOT(ISTEXT($A157)),NOT(ISNUMBER($F157)),NOT(ISNUMBER($N157))),"",$F157*$N157),"")</f>
        <v/>
      </c>
      <c r="P157" s="11" t="n"/>
    </row>
    <row r="158" ht="28" customHeight="1">
      <c r="A158" s="5" t="n"/>
      <c r="B158" s="11" t="n"/>
      <c r="C158" s="11" t="n"/>
      <c r="D158" s="5" t="n"/>
      <c r="E158" s="11" t="n"/>
      <c r="F158" s="14" t="n"/>
      <c r="G158" s="7">
        <f>IFERROR(IF(OR($A158="",NOT(ISTEXT($A158))),"",SUMIFS('Movements'!$H$6:$H$505,'Movements'!$C$6:$C$505,$A158,'Movements'!$G$6:$G$505,"Received")),"")</f>
        <v/>
      </c>
      <c r="H158" s="7">
        <f>IFERROR(IF(OR($A158="",NOT(ISTEXT($A158))),"",SUMIFS('Movements'!$H$6:$H$505,'Movements'!$C$6:$C$505,$A158,'Movements'!$G$6:$G$505,"Issued")),"")</f>
        <v/>
      </c>
      <c r="I158" s="7">
        <f>IFERROR(IF(OR($A158="",NOT(ISTEXT($A158))),"",SUMIFS('Movements'!$H$6:$H$505,'Movements'!$C$6:$C$505,$A158,'Movements'!$G$6:$G$505,"Adjustment")),"")</f>
        <v/>
      </c>
      <c r="J158" s="7">
        <f>IFERROR(IF(OR($A158="",NOT(ISTEXT($A158)),NOT(ISNUMBER($G158)),NOT(ISNUMBER($H158)),NOT(ISNUMBER($I158))),"",$G158-$H158+$I158),"")</f>
        <v/>
      </c>
      <c r="K158" s="7">
        <f>IFERROR(IF(OR($A158="",NOT(ISTEXT($A158)),NOT(ISNUMBER($F158)),NOT(ISNUMBER($H158))),"",$F158-$H158),"")</f>
        <v/>
      </c>
      <c r="L158" s="7">
        <f>IFERROR(IF(OR($A158="",NOT(ISTEXT($A158)),NOT(ISNUMBER($J158)),NOT(ISNUMBER($K158))),"",$J158-$K158),"")</f>
        <v/>
      </c>
      <c r="M158" s="6">
        <f>IFERROR(IF(OR($A158="",NOT(ISTEXT($A158)),NOT(ISNUMBER($L158))),"",IF($L158&lt;0,"SHORTAGE","OK")),"")</f>
        <v/>
      </c>
      <c r="N158" s="26" t="n"/>
      <c r="O158" s="27">
        <f>IFERROR(IF(OR($A158="",NOT(ISTEXT($A158)),NOT(ISNUMBER($F158)),NOT(ISNUMBER($N158))),"",$F158*$N158),"")</f>
        <v/>
      </c>
      <c r="P158" s="11" t="n"/>
    </row>
    <row r="159" ht="28" customHeight="1">
      <c r="A159" s="5" t="n"/>
      <c r="B159" s="11" t="n"/>
      <c r="C159" s="11" t="n"/>
      <c r="D159" s="5" t="n"/>
      <c r="E159" s="11" t="n"/>
      <c r="F159" s="14" t="n"/>
      <c r="G159" s="7">
        <f>IFERROR(IF(OR($A159="",NOT(ISTEXT($A159))),"",SUMIFS('Movements'!$H$6:$H$505,'Movements'!$C$6:$C$505,$A159,'Movements'!$G$6:$G$505,"Received")),"")</f>
        <v/>
      </c>
      <c r="H159" s="7">
        <f>IFERROR(IF(OR($A159="",NOT(ISTEXT($A159))),"",SUMIFS('Movements'!$H$6:$H$505,'Movements'!$C$6:$C$505,$A159,'Movements'!$G$6:$G$505,"Issued")),"")</f>
        <v/>
      </c>
      <c r="I159" s="7">
        <f>IFERROR(IF(OR($A159="",NOT(ISTEXT($A159))),"",SUMIFS('Movements'!$H$6:$H$505,'Movements'!$C$6:$C$505,$A159,'Movements'!$G$6:$G$505,"Adjustment")),"")</f>
        <v/>
      </c>
      <c r="J159" s="7">
        <f>IFERROR(IF(OR($A159="",NOT(ISTEXT($A159)),NOT(ISNUMBER($G159)),NOT(ISNUMBER($H159)),NOT(ISNUMBER($I159))),"",$G159-$H159+$I159),"")</f>
        <v/>
      </c>
      <c r="K159" s="7">
        <f>IFERROR(IF(OR($A159="",NOT(ISTEXT($A159)),NOT(ISNUMBER($F159)),NOT(ISNUMBER($H159))),"",$F159-$H159),"")</f>
        <v/>
      </c>
      <c r="L159" s="7">
        <f>IFERROR(IF(OR($A159="",NOT(ISTEXT($A159)),NOT(ISNUMBER($J159)),NOT(ISNUMBER($K159))),"",$J159-$K159),"")</f>
        <v/>
      </c>
      <c r="M159" s="6">
        <f>IFERROR(IF(OR($A159="",NOT(ISTEXT($A159)),NOT(ISNUMBER($L159))),"",IF($L159&lt;0,"SHORTAGE","OK")),"")</f>
        <v/>
      </c>
      <c r="N159" s="26" t="n"/>
      <c r="O159" s="27">
        <f>IFERROR(IF(OR($A159="",NOT(ISTEXT($A159)),NOT(ISNUMBER($F159)),NOT(ISNUMBER($N159))),"",$F159*$N159),"")</f>
        <v/>
      </c>
      <c r="P159" s="11" t="n"/>
    </row>
    <row r="160" ht="28" customHeight="1">
      <c r="A160" s="5" t="n"/>
      <c r="B160" s="11" t="n"/>
      <c r="C160" s="11" t="n"/>
      <c r="D160" s="5" t="n"/>
      <c r="E160" s="11" t="n"/>
      <c r="F160" s="14" t="n"/>
      <c r="G160" s="7">
        <f>IFERROR(IF(OR($A160="",NOT(ISTEXT($A160))),"",SUMIFS('Movements'!$H$6:$H$505,'Movements'!$C$6:$C$505,$A160,'Movements'!$G$6:$G$505,"Received")),"")</f>
        <v/>
      </c>
      <c r="H160" s="7">
        <f>IFERROR(IF(OR($A160="",NOT(ISTEXT($A160))),"",SUMIFS('Movements'!$H$6:$H$505,'Movements'!$C$6:$C$505,$A160,'Movements'!$G$6:$G$505,"Issued")),"")</f>
        <v/>
      </c>
      <c r="I160" s="7">
        <f>IFERROR(IF(OR($A160="",NOT(ISTEXT($A160))),"",SUMIFS('Movements'!$H$6:$H$505,'Movements'!$C$6:$C$505,$A160,'Movements'!$G$6:$G$505,"Adjustment")),"")</f>
        <v/>
      </c>
      <c r="J160" s="7">
        <f>IFERROR(IF(OR($A160="",NOT(ISTEXT($A160)),NOT(ISNUMBER($G160)),NOT(ISNUMBER($H160)),NOT(ISNUMBER($I160))),"",$G160-$H160+$I160),"")</f>
        <v/>
      </c>
      <c r="K160" s="7">
        <f>IFERROR(IF(OR($A160="",NOT(ISTEXT($A160)),NOT(ISNUMBER($F160)),NOT(ISNUMBER($H160))),"",$F160-$H160),"")</f>
        <v/>
      </c>
      <c r="L160" s="7">
        <f>IFERROR(IF(OR($A160="",NOT(ISTEXT($A160)),NOT(ISNUMBER($J160)),NOT(ISNUMBER($K160))),"",$J160-$K160),"")</f>
        <v/>
      </c>
      <c r="M160" s="6">
        <f>IFERROR(IF(OR($A160="",NOT(ISTEXT($A160)),NOT(ISNUMBER($L160))),"",IF($L160&lt;0,"SHORTAGE","OK")),"")</f>
        <v/>
      </c>
      <c r="N160" s="26" t="n"/>
      <c r="O160" s="27">
        <f>IFERROR(IF(OR($A160="",NOT(ISTEXT($A160)),NOT(ISNUMBER($F160)),NOT(ISNUMBER($N160))),"",$F160*$N160),"")</f>
        <v/>
      </c>
      <c r="P160" s="11" t="n"/>
    </row>
    <row r="161" ht="28" customHeight="1">
      <c r="A161" s="5" t="n"/>
      <c r="B161" s="11" t="n"/>
      <c r="C161" s="11" t="n"/>
      <c r="D161" s="5" t="n"/>
      <c r="E161" s="11" t="n"/>
      <c r="F161" s="14" t="n"/>
      <c r="G161" s="7">
        <f>IFERROR(IF(OR($A161="",NOT(ISTEXT($A161))),"",SUMIFS('Movements'!$H$6:$H$505,'Movements'!$C$6:$C$505,$A161,'Movements'!$G$6:$G$505,"Received")),"")</f>
        <v/>
      </c>
      <c r="H161" s="7">
        <f>IFERROR(IF(OR($A161="",NOT(ISTEXT($A161))),"",SUMIFS('Movements'!$H$6:$H$505,'Movements'!$C$6:$C$505,$A161,'Movements'!$G$6:$G$505,"Issued")),"")</f>
        <v/>
      </c>
      <c r="I161" s="7">
        <f>IFERROR(IF(OR($A161="",NOT(ISTEXT($A161))),"",SUMIFS('Movements'!$H$6:$H$505,'Movements'!$C$6:$C$505,$A161,'Movements'!$G$6:$G$505,"Adjustment")),"")</f>
        <v/>
      </c>
      <c r="J161" s="7">
        <f>IFERROR(IF(OR($A161="",NOT(ISTEXT($A161)),NOT(ISNUMBER($G161)),NOT(ISNUMBER($H161)),NOT(ISNUMBER($I161))),"",$G161-$H161+$I161),"")</f>
        <v/>
      </c>
      <c r="K161" s="7">
        <f>IFERROR(IF(OR($A161="",NOT(ISTEXT($A161)),NOT(ISNUMBER($F161)),NOT(ISNUMBER($H161))),"",$F161-$H161),"")</f>
        <v/>
      </c>
      <c r="L161" s="7">
        <f>IFERROR(IF(OR($A161="",NOT(ISTEXT($A161)),NOT(ISNUMBER($J161)),NOT(ISNUMBER($K161))),"",$J161-$K161),"")</f>
        <v/>
      </c>
      <c r="M161" s="6">
        <f>IFERROR(IF(OR($A161="",NOT(ISTEXT($A161)),NOT(ISNUMBER($L161))),"",IF($L161&lt;0,"SHORTAGE","OK")),"")</f>
        <v/>
      </c>
      <c r="N161" s="26" t="n"/>
      <c r="O161" s="27">
        <f>IFERROR(IF(OR($A161="",NOT(ISTEXT($A161)),NOT(ISNUMBER($F161)),NOT(ISNUMBER($N161))),"",$F161*$N161),"")</f>
        <v/>
      </c>
      <c r="P161" s="11" t="n"/>
    </row>
    <row r="162" ht="28" customHeight="1">
      <c r="A162" s="5" t="n"/>
      <c r="B162" s="11" t="n"/>
      <c r="C162" s="11" t="n"/>
      <c r="D162" s="5" t="n"/>
      <c r="E162" s="11" t="n"/>
      <c r="F162" s="14" t="n"/>
      <c r="G162" s="7">
        <f>IFERROR(IF(OR($A162="",NOT(ISTEXT($A162))),"",SUMIFS('Movements'!$H$6:$H$505,'Movements'!$C$6:$C$505,$A162,'Movements'!$G$6:$G$505,"Received")),"")</f>
        <v/>
      </c>
      <c r="H162" s="7">
        <f>IFERROR(IF(OR($A162="",NOT(ISTEXT($A162))),"",SUMIFS('Movements'!$H$6:$H$505,'Movements'!$C$6:$C$505,$A162,'Movements'!$G$6:$G$505,"Issued")),"")</f>
        <v/>
      </c>
      <c r="I162" s="7">
        <f>IFERROR(IF(OR($A162="",NOT(ISTEXT($A162))),"",SUMIFS('Movements'!$H$6:$H$505,'Movements'!$C$6:$C$505,$A162,'Movements'!$G$6:$G$505,"Adjustment")),"")</f>
        <v/>
      </c>
      <c r="J162" s="7">
        <f>IFERROR(IF(OR($A162="",NOT(ISTEXT($A162)),NOT(ISNUMBER($G162)),NOT(ISNUMBER($H162)),NOT(ISNUMBER($I162))),"",$G162-$H162+$I162),"")</f>
        <v/>
      </c>
      <c r="K162" s="7">
        <f>IFERROR(IF(OR($A162="",NOT(ISTEXT($A162)),NOT(ISNUMBER($F162)),NOT(ISNUMBER($H162))),"",$F162-$H162),"")</f>
        <v/>
      </c>
      <c r="L162" s="7">
        <f>IFERROR(IF(OR($A162="",NOT(ISTEXT($A162)),NOT(ISNUMBER($J162)),NOT(ISNUMBER($K162))),"",$J162-$K162),"")</f>
        <v/>
      </c>
      <c r="M162" s="6">
        <f>IFERROR(IF(OR($A162="",NOT(ISTEXT($A162)),NOT(ISNUMBER($L162))),"",IF($L162&lt;0,"SHORTAGE","OK")),"")</f>
        <v/>
      </c>
      <c r="N162" s="26" t="n"/>
      <c r="O162" s="27">
        <f>IFERROR(IF(OR($A162="",NOT(ISTEXT($A162)),NOT(ISNUMBER($F162)),NOT(ISNUMBER($N162))),"",$F162*$N162),"")</f>
        <v/>
      </c>
      <c r="P162" s="11" t="n"/>
    </row>
    <row r="163" ht="28" customHeight="1">
      <c r="A163" s="5" t="n"/>
      <c r="B163" s="11" t="n"/>
      <c r="C163" s="11" t="n"/>
      <c r="D163" s="5" t="n"/>
      <c r="E163" s="11" t="n"/>
      <c r="F163" s="14" t="n"/>
      <c r="G163" s="7">
        <f>IFERROR(IF(OR($A163="",NOT(ISTEXT($A163))),"",SUMIFS('Movements'!$H$6:$H$505,'Movements'!$C$6:$C$505,$A163,'Movements'!$G$6:$G$505,"Received")),"")</f>
        <v/>
      </c>
      <c r="H163" s="7">
        <f>IFERROR(IF(OR($A163="",NOT(ISTEXT($A163))),"",SUMIFS('Movements'!$H$6:$H$505,'Movements'!$C$6:$C$505,$A163,'Movements'!$G$6:$G$505,"Issued")),"")</f>
        <v/>
      </c>
      <c r="I163" s="7">
        <f>IFERROR(IF(OR($A163="",NOT(ISTEXT($A163))),"",SUMIFS('Movements'!$H$6:$H$505,'Movements'!$C$6:$C$505,$A163,'Movements'!$G$6:$G$505,"Adjustment")),"")</f>
        <v/>
      </c>
      <c r="J163" s="7">
        <f>IFERROR(IF(OR($A163="",NOT(ISTEXT($A163)),NOT(ISNUMBER($G163)),NOT(ISNUMBER($H163)),NOT(ISNUMBER($I163))),"",$G163-$H163+$I163),"")</f>
        <v/>
      </c>
      <c r="K163" s="7">
        <f>IFERROR(IF(OR($A163="",NOT(ISTEXT($A163)),NOT(ISNUMBER($F163)),NOT(ISNUMBER($H163))),"",$F163-$H163),"")</f>
        <v/>
      </c>
      <c r="L163" s="7">
        <f>IFERROR(IF(OR($A163="",NOT(ISTEXT($A163)),NOT(ISNUMBER($J163)),NOT(ISNUMBER($K163))),"",$J163-$K163),"")</f>
        <v/>
      </c>
      <c r="M163" s="6">
        <f>IFERROR(IF(OR($A163="",NOT(ISTEXT($A163)),NOT(ISNUMBER($L163))),"",IF($L163&lt;0,"SHORTAGE","OK")),"")</f>
        <v/>
      </c>
      <c r="N163" s="26" t="n"/>
      <c r="O163" s="27">
        <f>IFERROR(IF(OR($A163="",NOT(ISTEXT($A163)),NOT(ISNUMBER($F163)),NOT(ISNUMBER($N163))),"",$F163*$N163),"")</f>
        <v/>
      </c>
      <c r="P163" s="11" t="n"/>
    </row>
    <row r="164" ht="28" customHeight="1">
      <c r="A164" s="5" t="n"/>
      <c r="B164" s="11" t="n"/>
      <c r="C164" s="11" t="n"/>
      <c r="D164" s="5" t="n"/>
      <c r="E164" s="11" t="n"/>
      <c r="F164" s="14" t="n"/>
      <c r="G164" s="7">
        <f>IFERROR(IF(OR($A164="",NOT(ISTEXT($A164))),"",SUMIFS('Movements'!$H$6:$H$505,'Movements'!$C$6:$C$505,$A164,'Movements'!$G$6:$G$505,"Received")),"")</f>
        <v/>
      </c>
      <c r="H164" s="7">
        <f>IFERROR(IF(OR($A164="",NOT(ISTEXT($A164))),"",SUMIFS('Movements'!$H$6:$H$505,'Movements'!$C$6:$C$505,$A164,'Movements'!$G$6:$G$505,"Issued")),"")</f>
        <v/>
      </c>
      <c r="I164" s="7">
        <f>IFERROR(IF(OR($A164="",NOT(ISTEXT($A164))),"",SUMIFS('Movements'!$H$6:$H$505,'Movements'!$C$6:$C$505,$A164,'Movements'!$G$6:$G$505,"Adjustment")),"")</f>
        <v/>
      </c>
      <c r="J164" s="7">
        <f>IFERROR(IF(OR($A164="",NOT(ISTEXT($A164)),NOT(ISNUMBER($G164)),NOT(ISNUMBER($H164)),NOT(ISNUMBER($I164))),"",$G164-$H164+$I164),"")</f>
        <v/>
      </c>
      <c r="K164" s="7">
        <f>IFERROR(IF(OR($A164="",NOT(ISTEXT($A164)),NOT(ISNUMBER($F164)),NOT(ISNUMBER($H164))),"",$F164-$H164),"")</f>
        <v/>
      </c>
      <c r="L164" s="7">
        <f>IFERROR(IF(OR($A164="",NOT(ISTEXT($A164)),NOT(ISNUMBER($J164)),NOT(ISNUMBER($K164))),"",$J164-$K164),"")</f>
        <v/>
      </c>
      <c r="M164" s="6">
        <f>IFERROR(IF(OR($A164="",NOT(ISTEXT($A164)),NOT(ISNUMBER($L164))),"",IF($L164&lt;0,"SHORTAGE","OK")),"")</f>
        <v/>
      </c>
      <c r="N164" s="26" t="n"/>
      <c r="O164" s="27">
        <f>IFERROR(IF(OR($A164="",NOT(ISTEXT($A164)),NOT(ISNUMBER($F164)),NOT(ISNUMBER($N164))),"",$F164*$N164),"")</f>
        <v/>
      </c>
      <c r="P164" s="11" t="n"/>
    </row>
    <row r="165" ht="28" customHeight="1">
      <c r="A165" s="5" t="n"/>
      <c r="B165" s="11" t="n"/>
      <c r="C165" s="11" t="n"/>
      <c r="D165" s="5" t="n"/>
      <c r="E165" s="11" t="n"/>
      <c r="F165" s="14" t="n"/>
      <c r="G165" s="7">
        <f>IFERROR(IF(OR($A165="",NOT(ISTEXT($A165))),"",SUMIFS('Movements'!$H$6:$H$505,'Movements'!$C$6:$C$505,$A165,'Movements'!$G$6:$G$505,"Received")),"")</f>
        <v/>
      </c>
      <c r="H165" s="7">
        <f>IFERROR(IF(OR($A165="",NOT(ISTEXT($A165))),"",SUMIFS('Movements'!$H$6:$H$505,'Movements'!$C$6:$C$505,$A165,'Movements'!$G$6:$G$505,"Issued")),"")</f>
        <v/>
      </c>
      <c r="I165" s="7">
        <f>IFERROR(IF(OR($A165="",NOT(ISTEXT($A165))),"",SUMIFS('Movements'!$H$6:$H$505,'Movements'!$C$6:$C$505,$A165,'Movements'!$G$6:$G$505,"Adjustment")),"")</f>
        <v/>
      </c>
      <c r="J165" s="7">
        <f>IFERROR(IF(OR($A165="",NOT(ISTEXT($A165)),NOT(ISNUMBER($G165)),NOT(ISNUMBER($H165)),NOT(ISNUMBER($I165))),"",$G165-$H165+$I165),"")</f>
        <v/>
      </c>
      <c r="K165" s="7">
        <f>IFERROR(IF(OR($A165="",NOT(ISTEXT($A165)),NOT(ISNUMBER($F165)),NOT(ISNUMBER($H165))),"",$F165-$H165),"")</f>
        <v/>
      </c>
      <c r="L165" s="7">
        <f>IFERROR(IF(OR($A165="",NOT(ISTEXT($A165)),NOT(ISNUMBER($J165)),NOT(ISNUMBER($K165))),"",$J165-$K165),"")</f>
        <v/>
      </c>
      <c r="M165" s="6">
        <f>IFERROR(IF(OR($A165="",NOT(ISTEXT($A165)),NOT(ISNUMBER($L165))),"",IF($L165&lt;0,"SHORTAGE","OK")),"")</f>
        <v/>
      </c>
      <c r="N165" s="26" t="n"/>
      <c r="O165" s="27">
        <f>IFERROR(IF(OR($A165="",NOT(ISTEXT($A165)),NOT(ISNUMBER($F165)),NOT(ISNUMBER($N165))),"",$F165*$N165),"")</f>
        <v/>
      </c>
      <c r="P165" s="11" t="n"/>
    </row>
    <row r="166" ht="28" customHeight="1">
      <c r="A166" s="5" t="n"/>
      <c r="B166" s="11" t="n"/>
      <c r="C166" s="11" t="n"/>
      <c r="D166" s="5" t="n"/>
      <c r="E166" s="11" t="n"/>
      <c r="F166" s="14" t="n"/>
      <c r="G166" s="7">
        <f>IFERROR(IF(OR($A166="",NOT(ISTEXT($A166))),"",SUMIFS('Movements'!$H$6:$H$505,'Movements'!$C$6:$C$505,$A166,'Movements'!$G$6:$G$505,"Received")),"")</f>
        <v/>
      </c>
      <c r="H166" s="7">
        <f>IFERROR(IF(OR($A166="",NOT(ISTEXT($A166))),"",SUMIFS('Movements'!$H$6:$H$505,'Movements'!$C$6:$C$505,$A166,'Movements'!$G$6:$G$505,"Issued")),"")</f>
        <v/>
      </c>
      <c r="I166" s="7">
        <f>IFERROR(IF(OR($A166="",NOT(ISTEXT($A166))),"",SUMIFS('Movements'!$H$6:$H$505,'Movements'!$C$6:$C$505,$A166,'Movements'!$G$6:$G$505,"Adjustment")),"")</f>
        <v/>
      </c>
      <c r="J166" s="7">
        <f>IFERROR(IF(OR($A166="",NOT(ISTEXT($A166)),NOT(ISNUMBER($G166)),NOT(ISNUMBER($H166)),NOT(ISNUMBER($I166))),"",$G166-$H166+$I166),"")</f>
        <v/>
      </c>
      <c r="K166" s="7">
        <f>IFERROR(IF(OR($A166="",NOT(ISTEXT($A166)),NOT(ISNUMBER($F166)),NOT(ISNUMBER($H166))),"",$F166-$H166),"")</f>
        <v/>
      </c>
      <c r="L166" s="7">
        <f>IFERROR(IF(OR($A166="",NOT(ISTEXT($A166)),NOT(ISNUMBER($J166)),NOT(ISNUMBER($K166))),"",$J166-$K166),"")</f>
        <v/>
      </c>
      <c r="M166" s="6">
        <f>IFERROR(IF(OR($A166="",NOT(ISTEXT($A166)),NOT(ISNUMBER($L166))),"",IF($L166&lt;0,"SHORTAGE","OK")),"")</f>
        <v/>
      </c>
      <c r="N166" s="26" t="n"/>
      <c r="O166" s="27">
        <f>IFERROR(IF(OR($A166="",NOT(ISTEXT($A166)),NOT(ISNUMBER($F166)),NOT(ISNUMBER($N166))),"",$F166*$N166),"")</f>
        <v/>
      </c>
      <c r="P166" s="11" t="n"/>
    </row>
    <row r="167" ht="28" customHeight="1">
      <c r="A167" s="5" t="n"/>
      <c r="B167" s="11" t="n"/>
      <c r="C167" s="11" t="n"/>
      <c r="D167" s="5" t="n"/>
      <c r="E167" s="11" t="n"/>
      <c r="F167" s="14" t="n"/>
      <c r="G167" s="7">
        <f>IFERROR(IF(OR($A167="",NOT(ISTEXT($A167))),"",SUMIFS('Movements'!$H$6:$H$505,'Movements'!$C$6:$C$505,$A167,'Movements'!$G$6:$G$505,"Received")),"")</f>
        <v/>
      </c>
      <c r="H167" s="7">
        <f>IFERROR(IF(OR($A167="",NOT(ISTEXT($A167))),"",SUMIFS('Movements'!$H$6:$H$505,'Movements'!$C$6:$C$505,$A167,'Movements'!$G$6:$G$505,"Issued")),"")</f>
        <v/>
      </c>
      <c r="I167" s="7">
        <f>IFERROR(IF(OR($A167="",NOT(ISTEXT($A167))),"",SUMIFS('Movements'!$H$6:$H$505,'Movements'!$C$6:$C$505,$A167,'Movements'!$G$6:$G$505,"Adjustment")),"")</f>
        <v/>
      </c>
      <c r="J167" s="7">
        <f>IFERROR(IF(OR($A167="",NOT(ISTEXT($A167)),NOT(ISNUMBER($G167)),NOT(ISNUMBER($H167)),NOT(ISNUMBER($I167))),"",$G167-$H167+$I167),"")</f>
        <v/>
      </c>
      <c r="K167" s="7">
        <f>IFERROR(IF(OR($A167="",NOT(ISTEXT($A167)),NOT(ISNUMBER($F167)),NOT(ISNUMBER($H167))),"",$F167-$H167),"")</f>
        <v/>
      </c>
      <c r="L167" s="7">
        <f>IFERROR(IF(OR($A167="",NOT(ISTEXT($A167)),NOT(ISNUMBER($J167)),NOT(ISNUMBER($K167))),"",$J167-$K167),"")</f>
        <v/>
      </c>
      <c r="M167" s="6">
        <f>IFERROR(IF(OR($A167="",NOT(ISTEXT($A167)),NOT(ISNUMBER($L167))),"",IF($L167&lt;0,"SHORTAGE","OK")),"")</f>
        <v/>
      </c>
      <c r="N167" s="26" t="n"/>
      <c r="O167" s="27">
        <f>IFERROR(IF(OR($A167="",NOT(ISTEXT($A167)),NOT(ISNUMBER($F167)),NOT(ISNUMBER($N167))),"",$F167*$N167),"")</f>
        <v/>
      </c>
      <c r="P167" s="11" t="n"/>
    </row>
    <row r="168" ht="28" customHeight="1">
      <c r="A168" s="5" t="n"/>
      <c r="B168" s="11" t="n"/>
      <c r="C168" s="11" t="n"/>
      <c r="D168" s="5" t="n"/>
      <c r="E168" s="11" t="n"/>
      <c r="F168" s="14" t="n"/>
      <c r="G168" s="7">
        <f>IFERROR(IF(OR($A168="",NOT(ISTEXT($A168))),"",SUMIFS('Movements'!$H$6:$H$505,'Movements'!$C$6:$C$505,$A168,'Movements'!$G$6:$G$505,"Received")),"")</f>
        <v/>
      </c>
      <c r="H168" s="7">
        <f>IFERROR(IF(OR($A168="",NOT(ISTEXT($A168))),"",SUMIFS('Movements'!$H$6:$H$505,'Movements'!$C$6:$C$505,$A168,'Movements'!$G$6:$G$505,"Issued")),"")</f>
        <v/>
      </c>
      <c r="I168" s="7">
        <f>IFERROR(IF(OR($A168="",NOT(ISTEXT($A168))),"",SUMIFS('Movements'!$H$6:$H$505,'Movements'!$C$6:$C$505,$A168,'Movements'!$G$6:$G$505,"Adjustment")),"")</f>
        <v/>
      </c>
      <c r="J168" s="7">
        <f>IFERROR(IF(OR($A168="",NOT(ISTEXT($A168)),NOT(ISNUMBER($G168)),NOT(ISNUMBER($H168)),NOT(ISNUMBER($I168))),"",$G168-$H168+$I168),"")</f>
        <v/>
      </c>
      <c r="K168" s="7">
        <f>IFERROR(IF(OR($A168="",NOT(ISTEXT($A168)),NOT(ISNUMBER($F168)),NOT(ISNUMBER($H168))),"",$F168-$H168),"")</f>
        <v/>
      </c>
      <c r="L168" s="7">
        <f>IFERROR(IF(OR($A168="",NOT(ISTEXT($A168)),NOT(ISNUMBER($J168)),NOT(ISNUMBER($K168))),"",$J168-$K168),"")</f>
        <v/>
      </c>
      <c r="M168" s="6">
        <f>IFERROR(IF(OR($A168="",NOT(ISTEXT($A168)),NOT(ISNUMBER($L168))),"",IF($L168&lt;0,"SHORTAGE","OK")),"")</f>
        <v/>
      </c>
      <c r="N168" s="26" t="n"/>
      <c r="O168" s="27">
        <f>IFERROR(IF(OR($A168="",NOT(ISTEXT($A168)),NOT(ISNUMBER($F168)),NOT(ISNUMBER($N168))),"",$F168*$N168),"")</f>
        <v/>
      </c>
      <c r="P168" s="11" t="n"/>
    </row>
    <row r="169" ht="28" customHeight="1">
      <c r="A169" s="5" t="n"/>
      <c r="B169" s="11" t="n"/>
      <c r="C169" s="11" t="n"/>
      <c r="D169" s="5" t="n"/>
      <c r="E169" s="11" t="n"/>
      <c r="F169" s="14" t="n"/>
      <c r="G169" s="7">
        <f>IFERROR(IF(OR($A169="",NOT(ISTEXT($A169))),"",SUMIFS('Movements'!$H$6:$H$505,'Movements'!$C$6:$C$505,$A169,'Movements'!$G$6:$G$505,"Received")),"")</f>
        <v/>
      </c>
      <c r="H169" s="7">
        <f>IFERROR(IF(OR($A169="",NOT(ISTEXT($A169))),"",SUMIFS('Movements'!$H$6:$H$505,'Movements'!$C$6:$C$505,$A169,'Movements'!$G$6:$G$505,"Issued")),"")</f>
        <v/>
      </c>
      <c r="I169" s="7">
        <f>IFERROR(IF(OR($A169="",NOT(ISTEXT($A169))),"",SUMIFS('Movements'!$H$6:$H$505,'Movements'!$C$6:$C$505,$A169,'Movements'!$G$6:$G$505,"Adjustment")),"")</f>
        <v/>
      </c>
      <c r="J169" s="7">
        <f>IFERROR(IF(OR($A169="",NOT(ISTEXT($A169)),NOT(ISNUMBER($G169)),NOT(ISNUMBER($H169)),NOT(ISNUMBER($I169))),"",$G169-$H169+$I169),"")</f>
        <v/>
      </c>
      <c r="K169" s="7">
        <f>IFERROR(IF(OR($A169="",NOT(ISTEXT($A169)),NOT(ISNUMBER($F169)),NOT(ISNUMBER($H169))),"",$F169-$H169),"")</f>
        <v/>
      </c>
      <c r="L169" s="7">
        <f>IFERROR(IF(OR($A169="",NOT(ISTEXT($A169)),NOT(ISNUMBER($J169)),NOT(ISNUMBER($K169))),"",$J169-$K169),"")</f>
        <v/>
      </c>
      <c r="M169" s="6">
        <f>IFERROR(IF(OR($A169="",NOT(ISTEXT($A169)),NOT(ISNUMBER($L169))),"",IF($L169&lt;0,"SHORTAGE","OK")),"")</f>
        <v/>
      </c>
      <c r="N169" s="26" t="n"/>
      <c r="O169" s="27">
        <f>IFERROR(IF(OR($A169="",NOT(ISTEXT($A169)),NOT(ISNUMBER($F169)),NOT(ISNUMBER($N169))),"",$F169*$N169),"")</f>
        <v/>
      </c>
      <c r="P169" s="11" t="n"/>
    </row>
    <row r="170" ht="28" customHeight="1">
      <c r="A170" s="5" t="n"/>
      <c r="B170" s="11" t="n"/>
      <c r="C170" s="11" t="n"/>
      <c r="D170" s="5" t="n"/>
      <c r="E170" s="11" t="n"/>
      <c r="F170" s="14" t="n"/>
      <c r="G170" s="7">
        <f>IFERROR(IF(OR($A170="",NOT(ISTEXT($A170))),"",SUMIFS('Movements'!$H$6:$H$505,'Movements'!$C$6:$C$505,$A170,'Movements'!$G$6:$G$505,"Received")),"")</f>
        <v/>
      </c>
      <c r="H170" s="7">
        <f>IFERROR(IF(OR($A170="",NOT(ISTEXT($A170))),"",SUMIFS('Movements'!$H$6:$H$505,'Movements'!$C$6:$C$505,$A170,'Movements'!$G$6:$G$505,"Issued")),"")</f>
        <v/>
      </c>
      <c r="I170" s="7">
        <f>IFERROR(IF(OR($A170="",NOT(ISTEXT($A170))),"",SUMIFS('Movements'!$H$6:$H$505,'Movements'!$C$6:$C$505,$A170,'Movements'!$G$6:$G$505,"Adjustment")),"")</f>
        <v/>
      </c>
      <c r="J170" s="7">
        <f>IFERROR(IF(OR($A170="",NOT(ISTEXT($A170)),NOT(ISNUMBER($G170)),NOT(ISNUMBER($H170)),NOT(ISNUMBER($I170))),"",$G170-$H170+$I170),"")</f>
        <v/>
      </c>
      <c r="K170" s="7">
        <f>IFERROR(IF(OR($A170="",NOT(ISTEXT($A170)),NOT(ISNUMBER($F170)),NOT(ISNUMBER($H170))),"",$F170-$H170),"")</f>
        <v/>
      </c>
      <c r="L170" s="7">
        <f>IFERROR(IF(OR($A170="",NOT(ISTEXT($A170)),NOT(ISNUMBER($J170)),NOT(ISNUMBER($K170))),"",$J170-$K170),"")</f>
        <v/>
      </c>
      <c r="M170" s="6">
        <f>IFERROR(IF(OR($A170="",NOT(ISTEXT($A170)),NOT(ISNUMBER($L170))),"",IF($L170&lt;0,"SHORTAGE","OK")),"")</f>
        <v/>
      </c>
      <c r="N170" s="26" t="n"/>
      <c r="O170" s="27">
        <f>IFERROR(IF(OR($A170="",NOT(ISTEXT($A170)),NOT(ISNUMBER($F170)),NOT(ISNUMBER($N170))),"",$F170*$N170),"")</f>
        <v/>
      </c>
      <c r="P170" s="11" t="n"/>
    </row>
    <row r="171" ht="28" customHeight="1">
      <c r="A171" s="5" t="n"/>
      <c r="B171" s="11" t="n"/>
      <c r="C171" s="11" t="n"/>
      <c r="D171" s="5" t="n"/>
      <c r="E171" s="11" t="n"/>
      <c r="F171" s="14" t="n"/>
      <c r="G171" s="7">
        <f>IFERROR(IF(OR($A171="",NOT(ISTEXT($A171))),"",SUMIFS('Movements'!$H$6:$H$505,'Movements'!$C$6:$C$505,$A171,'Movements'!$G$6:$G$505,"Received")),"")</f>
        <v/>
      </c>
      <c r="H171" s="7">
        <f>IFERROR(IF(OR($A171="",NOT(ISTEXT($A171))),"",SUMIFS('Movements'!$H$6:$H$505,'Movements'!$C$6:$C$505,$A171,'Movements'!$G$6:$G$505,"Issued")),"")</f>
        <v/>
      </c>
      <c r="I171" s="7">
        <f>IFERROR(IF(OR($A171="",NOT(ISTEXT($A171))),"",SUMIFS('Movements'!$H$6:$H$505,'Movements'!$C$6:$C$505,$A171,'Movements'!$G$6:$G$505,"Adjustment")),"")</f>
        <v/>
      </c>
      <c r="J171" s="7">
        <f>IFERROR(IF(OR($A171="",NOT(ISTEXT($A171)),NOT(ISNUMBER($G171)),NOT(ISNUMBER($H171)),NOT(ISNUMBER($I171))),"",$G171-$H171+$I171),"")</f>
        <v/>
      </c>
      <c r="K171" s="7">
        <f>IFERROR(IF(OR($A171="",NOT(ISTEXT($A171)),NOT(ISNUMBER($F171)),NOT(ISNUMBER($H171))),"",$F171-$H171),"")</f>
        <v/>
      </c>
      <c r="L171" s="7">
        <f>IFERROR(IF(OR($A171="",NOT(ISTEXT($A171)),NOT(ISNUMBER($J171)),NOT(ISNUMBER($K171))),"",$J171-$K171),"")</f>
        <v/>
      </c>
      <c r="M171" s="6">
        <f>IFERROR(IF(OR($A171="",NOT(ISTEXT($A171)),NOT(ISNUMBER($L171))),"",IF($L171&lt;0,"SHORTAGE","OK")),"")</f>
        <v/>
      </c>
      <c r="N171" s="26" t="n"/>
      <c r="O171" s="27">
        <f>IFERROR(IF(OR($A171="",NOT(ISTEXT($A171)),NOT(ISNUMBER($F171)),NOT(ISNUMBER($N171))),"",$F171*$N171),"")</f>
        <v/>
      </c>
      <c r="P171" s="11" t="n"/>
    </row>
    <row r="172" ht="28" customHeight="1">
      <c r="A172" s="5" t="n"/>
      <c r="B172" s="11" t="n"/>
      <c r="C172" s="11" t="n"/>
      <c r="D172" s="5" t="n"/>
      <c r="E172" s="11" t="n"/>
      <c r="F172" s="14" t="n"/>
      <c r="G172" s="7">
        <f>IFERROR(IF(OR($A172="",NOT(ISTEXT($A172))),"",SUMIFS('Movements'!$H$6:$H$505,'Movements'!$C$6:$C$505,$A172,'Movements'!$G$6:$G$505,"Received")),"")</f>
        <v/>
      </c>
      <c r="H172" s="7">
        <f>IFERROR(IF(OR($A172="",NOT(ISTEXT($A172))),"",SUMIFS('Movements'!$H$6:$H$505,'Movements'!$C$6:$C$505,$A172,'Movements'!$G$6:$G$505,"Issued")),"")</f>
        <v/>
      </c>
      <c r="I172" s="7">
        <f>IFERROR(IF(OR($A172="",NOT(ISTEXT($A172))),"",SUMIFS('Movements'!$H$6:$H$505,'Movements'!$C$6:$C$505,$A172,'Movements'!$G$6:$G$505,"Adjustment")),"")</f>
        <v/>
      </c>
      <c r="J172" s="7">
        <f>IFERROR(IF(OR($A172="",NOT(ISTEXT($A172)),NOT(ISNUMBER($G172)),NOT(ISNUMBER($H172)),NOT(ISNUMBER($I172))),"",$G172-$H172+$I172),"")</f>
        <v/>
      </c>
      <c r="K172" s="7">
        <f>IFERROR(IF(OR($A172="",NOT(ISTEXT($A172)),NOT(ISNUMBER($F172)),NOT(ISNUMBER($H172))),"",$F172-$H172),"")</f>
        <v/>
      </c>
      <c r="L172" s="7">
        <f>IFERROR(IF(OR($A172="",NOT(ISTEXT($A172)),NOT(ISNUMBER($J172)),NOT(ISNUMBER($K172))),"",$J172-$K172),"")</f>
        <v/>
      </c>
      <c r="M172" s="6">
        <f>IFERROR(IF(OR($A172="",NOT(ISTEXT($A172)),NOT(ISNUMBER($L172))),"",IF($L172&lt;0,"SHORTAGE","OK")),"")</f>
        <v/>
      </c>
      <c r="N172" s="26" t="n"/>
      <c r="O172" s="27">
        <f>IFERROR(IF(OR($A172="",NOT(ISTEXT($A172)),NOT(ISNUMBER($F172)),NOT(ISNUMBER($N172))),"",$F172*$N172),"")</f>
        <v/>
      </c>
      <c r="P172" s="11" t="n"/>
    </row>
    <row r="173" ht="28" customHeight="1">
      <c r="A173" s="5" t="n"/>
      <c r="B173" s="11" t="n"/>
      <c r="C173" s="11" t="n"/>
      <c r="D173" s="5" t="n"/>
      <c r="E173" s="11" t="n"/>
      <c r="F173" s="14" t="n"/>
      <c r="G173" s="7">
        <f>IFERROR(IF(OR($A173="",NOT(ISTEXT($A173))),"",SUMIFS('Movements'!$H$6:$H$505,'Movements'!$C$6:$C$505,$A173,'Movements'!$G$6:$G$505,"Received")),"")</f>
        <v/>
      </c>
      <c r="H173" s="7">
        <f>IFERROR(IF(OR($A173="",NOT(ISTEXT($A173))),"",SUMIFS('Movements'!$H$6:$H$505,'Movements'!$C$6:$C$505,$A173,'Movements'!$G$6:$G$505,"Issued")),"")</f>
        <v/>
      </c>
      <c r="I173" s="7">
        <f>IFERROR(IF(OR($A173="",NOT(ISTEXT($A173))),"",SUMIFS('Movements'!$H$6:$H$505,'Movements'!$C$6:$C$505,$A173,'Movements'!$G$6:$G$505,"Adjustment")),"")</f>
        <v/>
      </c>
      <c r="J173" s="7">
        <f>IFERROR(IF(OR($A173="",NOT(ISTEXT($A173)),NOT(ISNUMBER($G173)),NOT(ISNUMBER($H173)),NOT(ISNUMBER($I173))),"",$G173-$H173+$I173),"")</f>
        <v/>
      </c>
      <c r="K173" s="7">
        <f>IFERROR(IF(OR($A173="",NOT(ISTEXT($A173)),NOT(ISNUMBER($F173)),NOT(ISNUMBER($H173))),"",$F173-$H173),"")</f>
        <v/>
      </c>
      <c r="L173" s="7">
        <f>IFERROR(IF(OR($A173="",NOT(ISTEXT($A173)),NOT(ISNUMBER($J173)),NOT(ISNUMBER($K173))),"",$J173-$K173),"")</f>
        <v/>
      </c>
      <c r="M173" s="6">
        <f>IFERROR(IF(OR($A173="",NOT(ISTEXT($A173)),NOT(ISNUMBER($L173))),"",IF($L173&lt;0,"SHORTAGE","OK")),"")</f>
        <v/>
      </c>
      <c r="N173" s="26" t="n"/>
      <c r="O173" s="27">
        <f>IFERROR(IF(OR($A173="",NOT(ISTEXT($A173)),NOT(ISNUMBER($F173)),NOT(ISNUMBER($N173))),"",$F173*$N173),"")</f>
        <v/>
      </c>
      <c r="P173" s="11" t="n"/>
    </row>
    <row r="174" ht="28" customHeight="1">
      <c r="A174" s="5" t="n"/>
      <c r="B174" s="11" t="n"/>
      <c r="C174" s="11" t="n"/>
      <c r="D174" s="5" t="n"/>
      <c r="E174" s="11" t="n"/>
      <c r="F174" s="14" t="n"/>
      <c r="G174" s="7">
        <f>IFERROR(IF(OR($A174="",NOT(ISTEXT($A174))),"",SUMIFS('Movements'!$H$6:$H$505,'Movements'!$C$6:$C$505,$A174,'Movements'!$G$6:$G$505,"Received")),"")</f>
        <v/>
      </c>
      <c r="H174" s="7">
        <f>IFERROR(IF(OR($A174="",NOT(ISTEXT($A174))),"",SUMIFS('Movements'!$H$6:$H$505,'Movements'!$C$6:$C$505,$A174,'Movements'!$G$6:$G$505,"Issued")),"")</f>
        <v/>
      </c>
      <c r="I174" s="7">
        <f>IFERROR(IF(OR($A174="",NOT(ISTEXT($A174))),"",SUMIFS('Movements'!$H$6:$H$505,'Movements'!$C$6:$C$505,$A174,'Movements'!$G$6:$G$505,"Adjustment")),"")</f>
        <v/>
      </c>
      <c r="J174" s="7">
        <f>IFERROR(IF(OR($A174="",NOT(ISTEXT($A174)),NOT(ISNUMBER($G174)),NOT(ISNUMBER($H174)),NOT(ISNUMBER($I174))),"",$G174-$H174+$I174),"")</f>
        <v/>
      </c>
      <c r="K174" s="7">
        <f>IFERROR(IF(OR($A174="",NOT(ISTEXT($A174)),NOT(ISNUMBER($F174)),NOT(ISNUMBER($H174))),"",$F174-$H174),"")</f>
        <v/>
      </c>
      <c r="L174" s="7">
        <f>IFERROR(IF(OR($A174="",NOT(ISTEXT($A174)),NOT(ISNUMBER($J174)),NOT(ISNUMBER($K174))),"",$J174-$K174),"")</f>
        <v/>
      </c>
      <c r="M174" s="6">
        <f>IFERROR(IF(OR($A174="",NOT(ISTEXT($A174)),NOT(ISNUMBER($L174))),"",IF($L174&lt;0,"SHORTAGE","OK")),"")</f>
        <v/>
      </c>
      <c r="N174" s="26" t="n"/>
      <c r="O174" s="27">
        <f>IFERROR(IF(OR($A174="",NOT(ISTEXT($A174)),NOT(ISNUMBER($F174)),NOT(ISNUMBER($N174))),"",$F174*$N174),"")</f>
        <v/>
      </c>
      <c r="P174" s="11" t="n"/>
    </row>
    <row r="175" ht="28" customHeight="1">
      <c r="A175" s="5" t="n"/>
      <c r="B175" s="11" t="n"/>
      <c r="C175" s="11" t="n"/>
      <c r="D175" s="5" t="n"/>
      <c r="E175" s="11" t="n"/>
      <c r="F175" s="14" t="n"/>
      <c r="G175" s="7">
        <f>IFERROR(IF(OR($A175="",NOT(ISTEXT($A175))),"",SUMIFS('Movements'!$H$6:$H$505,'Movements'!$C$6:$C$505,$A175,'Movements'!$G$6:$G$505,"Received")),"")</f>
        <v/>
      </c>
      <c r="H175" s="7">
        <f>IFERROR(IF(OR($A175="",NOT(ISTEXT($A175))),"",SUMIFS('Movements'!$H$6:$H$505,'Movements'!$C$6:$C$505,$A175,'Movements'!$G$6:$G$505,"Issued")),"")</f>
        <v/>
      </c>
      <c r="I175" s="7">
        <f>IFERROR(IF(OR($A175="",NOT(ISTEXT($A175))),"",SUMIFS('Movements'!$H$6:$H$505,'Movements'!$C$6:$C$505,$A175,'Movements'!$G$6:$G$505,"Adjustment")),"")</f>
        <v/>
      </c>
      <c r="J175" s="7">
        <f>IFERROR(IF(OR($A175="",NOT(ISTEXT($A175)),NOT(ISNUMBER($G175)),NOT(ISNUMBER($H175)),NOT(ISNUMBER($I175))),"",$G175-$H175+$I175),"")</f>
        <v/>
      </c>
      <c r="K175" s="7">
        <f>IFERROR(IF(OR($A175="",NOT(ISTEXT($A175)),NOT(ISNUMBER($F175)),NOT(ISNUMBER($H175))),"",$F175-$H175),"")</f>
        <v/>
      </c>
      <c r="L175" s="7">
        <f>IFERROR(IF(OR($A175="",NOT(ISTEXT($A175)),NOT(ISNUMBER($J175)),NOT(ISNUMBER($K175))),"",$J175-$K175),"")</f>
        <v/>
      </c>
      <c r="M175" s="6">
        <f>IFERROR(IF(OR($A175="",NOT(ISTEXT($A175)),NOT(ISNUMBER($L175))),"",IF($L175&lt;0,"SHORTAGE","OK")),"")</f>
        <v/>
      </c>
      <c r="N175" s="26" t="n"/>
      <c r="O175" s="27">
        <f>IFERROR(IF(OR($A175="",NOT(ISTEXT($A175)),NOT(ISNUMBER($F175)),NOT(ISNUMBER($N175))),"",$F175*$N175),"")</f>
        <v/>
      </c>
      <c r="P175" s="11" t="n"/>
    </row>
    <row r="176" ht="28" customHeight="1">
      <c r="A176" s="5" t="n"/>
      <c r="B176" s="11" t="n"/>
      <c r="C176" s="11" t="n"/>
      <c r="D176" s="5" t="n"/>
      <c r="E176" s="11" t="n"/>
      <c r="F176" s="14" t="n"/>
      <c r="G176" s="7">
        <f>IFERROR(IF(OR($A176="",NOT(ISTEXT($A176))),"",SUMIFS('Movements'!$H$6:$H$505,'Movements'!$C$6:$C$505,$A176,'Movements'!$G$6:$G$505,"Received")),"")</f>
        <v/>
      </c>
      <c r="H176" s="7">
        <f>IFERROR(IF(OR($A176="",NOT(ISTEXT($A176))),"",SUMIFS('Movements'!$H$6:$H$505,'Movements'!$C$6:$C$505,$A176,'Movements'!$G$6:$G$505,"Issued")),"")</f>
        <v/>
      </c>
      <c r="I176" s="7">
        <f>IFERROR(IF(OR($A176="",NOT(ISTEXT($A176))),"",SUMIFS('Movements'!$H$6:$H$505,'Movements'!$C$6:$C$505,$A176,'Movements'!$G$6:$G$505,"Adjustment")),"")</f>
        <v/>
      </c>
      <c r="J176" s="7">
        <f>IFERROR(IF(OR($A176="",NOT(ISTEXT($A176)),NOT(ISNUMBER($G176)),NOT(ISNUMBER($H176)),NOT(ISNUMBER($I176))),"",$G176-$H176+$I176),"")</f>
        <v/>
      </c>
      <c r="K176" s="7">
        <f>IFERROR(IF(OR($A176="",NOT(ISTEXT($A176)),NOT(ISNUMBER($F176)),NOT(ISNUMBER($H176))),"",$F176-$H176),"")</f>
        <v/>
      </c>
      <c r="L176" s="7">
        <f>IFERROR(IF(OR($A176="",NOT(ISTEXT($A176)),NOT(ISNUMBER($J176)),NOT(ISNUMBER($K176))),"",$J176-$K176),"")</f>
        <v/>
      </c>
      <c r="M176" s="6">
        <f>IFERROR(IF(OR($A176="",NOT(ISTEXT($A176)),NOT(ISNUMBER($L176))),"",IF($L176&lt;0,"SHORTAGE","OK")),"")</f>
        <v/>
      </c>
      <c r="N176" s="26" t="n"/>
      <c r="O176" s="27">
        <f>IFERROR(IF(OR($A176="",NOT(ISTEXT($A176)),NOT(ISNUMBER($F176)),NOT(ISNUMBER($N176))),"",$F176*$N176),"")</f>
        <v/>
      </c>
      <c r="P176" s="11" t="n"/>
    </row>
    <row r="177" ht="28" customHeight="1">
      <c r="A177" s="5" t="n"/>
      <c r="B177" s="11" t="n"/>
      <c r="C177" s="11" t="n"/>
      <c r="D177" s="5" t="n"/>
      <c r="E177" s="11" t="n"/>
      <c r="F177" s="14" t="n"/>
      <c r="G177" s="7">
        <f>IFERROR(IF(OR($A177="",NOT(ISTEXT($A177))),"",SUMIFS('Movements'!$H$6:$H$505,'Movements'!$C$6:$C$505,$A177,'Movements'!$G$6:$G$505,"Received")),"")</f>
        <v/>
      </c>
      <c r="H177" s="7">
        <f>IFERROR(IF(OR($A177="",NOT(ISTEXT($A177))),"",SUMIFS('Movements'!$H$6:$H$505,'Movements'!$C$6:$C$505,$A177,'Movements'!$G$6:$G$505,"Issued")),"")</f>
        <v/>
      </c>
      <c r="I177" s="7">
        <f>IFERROR(IF(OR($A177="",NOT(ISTEXT($A177))),"",SUMIFS('Movements'!$H$6:$H$505,'Movements'!$C$6:$C$505,$A177,'Movements'!$G$6:$G$505,"Adjustment")),"")</f>
        <v/>
      </c>
      <c r="J177" s="7">
        <f>IFERROR(IF(OR($A177="",NOT(ISTEXT($A177)),NOT(ISNUMBER($G177)),NOT(ISNUMBER($H177)),NOT(ISNUMBER($I177))),"",$G177-$H177+$I177),"")</f>
        <v/>
      </c>
      <c r="K177" s="7">
        <f>IFERROR(IF(OR($A177="",NOT(ISTEXT($A177)),NOT(ISNUMBER($F177)),NOT(ISNUMBER($H177))),"",$F177-$H177),"")</f>
        <v/>
      </c>
      <c r="L177" s="7">
        <f>IFERROR(IF(OR($A177="",NOT(ISTEXT($A177)),NOT(ISNUMBER($J177)),NOT(ISNUMBER($K177))),"",$J177-$K177),"")</f>
        <v/>
      </c>
      <c r="M177" s="6">
        <f>IFERROR(IF(OR($A177="",NOT(ISTEXT($A177)),NOT(ISNUMBER($L177))),"",IF($L177&lt;0,"SHORTAGE","OK")),"")</f>
        <v/>
      </c>
      <c r="N177" s="26" t="n"/>
      <c r="O177" s="27">
        <f>IFERROR(IF(OR($A177="",NOT(ISTEXT($A177)),NOT(ISNUMBER($F177)),NOT(ISNUMBER($N177))),"",$F177*$N177),"")</f>
        <v/>
      </c>
      <c r="P177" s="11" t="n"/>
    </row>
    <row r="178" ht="28" customHeight="1">
      <c r="A178" s="5" t="n"/>
      <c r="B178" s="11" t="n"/>
      <c r="C178" s="11" t="n"/>
      <c r="D178" s="5" t="n"/>
      <c r="E178" s="11" t="n"/>
      <c r="F178" s="14" t="n"/>
      <c r="G178" s="7">
        <f>IFERROR(IF(OR($A178="",NOT(ISTEXT($A178))),"",SUMIFS('Movements'!$H$6:$H$505,'Movements'!$C$6:$C$505,$A178,'Movements'!$G$6:$G$505,"Received")),"")</f>
        <v/>
      </c>
      <c r="H178" s="7">
        <f>IFERROR(IF(OR($A178="",NOT(ISTEXT($A178))),"",SUMIFS('Movements'!$H$6:$H$505,'Movements'!$C$6:$C$505,$A178,'Movements'!$G$6:$G$505,"Issued")),"")</f>
        <v/>
      </c>
      <c r="I178" s="7">
        <f>IFERROR(IF(OR($A178="",NOT(ISTEXT($A178))),"",SUMIFS('Movements'!$H$6:$H$505,'Movements'!$C$6:$C$505,$A178,'Movements'!$G$6:$G$505,"Adjustment")),"")</f>
        <v/>
      </c>
      <c r="J178" s="7">
        <f>IFERROR(IF(OR($A178="",NOT(ISTEXT($A178)),NOT(ISNUMBER($G178)),NOT(ISNUMBER($H178)),NOT(ISNUMBER($I178))),"",$G178-$H178+$I178),"")</f>
        <v/>
      </c>
      <c r="K178" s="7">
        <f>IFERROR(IF(OR($A178="",NOT(ISTEXT($A178)),NOT(ISNUMBER($F178)),NOT(ISNUMBER($H178))),"",$F178-$H178),"")</f>
        <v/>
      </c>
      <c r="L178" s="7">
        <f>IFERROR(IF(OR($A178="",NOT(ISTEXT($A178)),NOT(ISNUMBER($J178)),NOT(ISNUMBER($K178))),"",$J178-$K178),"")</f>
        <v/>
      </c>
      <c r="M178" s="6">
        <f>IFERROR(IF(OR($A178="",NOT(ISTEXT($A178)),NOT(ISNUMBER($L178))),"",IF($L178&lt;0,"SHORTAGE","OK")),"")</f>
        <v/>
      </c>
      <c r="N178" s="26" t="n"/>
      <c r="O178" s="27">
        <f>IFERROR(IF(OR($A178="",NOT(ISTEXT($A178)),NOT(ISNUMBER($F178)),NOT(ISNUMBER($N178))),"",$F178*$N178),"")</f>
        <v/>
      </c>
      <c r="P178" s="11" t="n"/>
    </row>
    <row r="179" ht="28" customHeight="1">
      <c r="A179" s="5" t="n"/>
      <c r="B179" s="11" t="n"/>
      <c r="C179" s="11" t="n"/>
      <c r="D179" s="5" t="n"/>
      <c r="E179" s="11" t="n"/>
      <c r="F179" s="14" t="n"/>
      <c r="G179" s="7">
        <f>IFERROR(IF(OR($A179="",NOT(ISTEXT($A179))),"",SUMIFS('Movements'!$H$6:$H$505,'Movements'!$C$6:$C$505,$A179,'Movements'!$G$6:$G$505,"Received")),"")</f>
        <v/>
      </c>
      <c r="H179" s="7">
        <f>IFERROR(IF(OR($A179="",NOT(ISTEXT($A179))),"",SUMIFS('Movements'!$H$6:$H$505,'Movements'!$C$6:$C$505,$A179,'Movements'!$G$6:$G$505,"Issued")),"")</f>
        <v/>
      </c>
      <c r="I179" s="7">
        <f>IFERROR(IF(OR($A179="",NOT(ISTEXT($A179))),"",SUMIFS('Movements'!$H$6:$H$505,'Movements'!$C$6:$C$505,$A179,'Movements'!$G$6:$G$505,"Adjustment")),"")</f>
        <v/>
      </c>
      <c r="J179" s="7">
        <f>IFERROR(IF(OR($A179="",NOT(ISTEXT($A179)),NOT(ISNUMBER($G179)),NOT(ISNUMBER($H179)),NOT(ISNUMBER($I179))),"",$G179-$H179+$I179),"")</f>
        <v/>
      </c>
      <c r="K179" s="7">
        <f>IFERROR(IF(OR($A179="",NOT(ISTEXT($A179)),NOT(ISNUMBER($F179)),NOT(ISNUMBER($H179))),"",$F179-$H179),"")</f>
        <v/>
      </c>
      <c r="L179" s="7">
        <f>IFERROR(IF(OR($A179="",NOT(ISTEXT($A179)),NOT(ISNUMBER($J179)),NOT(ISNUMBER($K179))),"",$J179-$K179),"")</f>
        <v/>
      </c>
      <c r="M179" s="6">
        <f>IFERROR(IF(OR($A179="",NOT(ISTEXT($A179)),NOT(ISNUMBER($L179))),"",IF($L179&lt;0,"SHORTAGE","OK")),"")</f>
        <v/>
      </c>
      <c r="N179" s="26" t="n"/>
      <c r="O179" s="27">
        <f>IFERROR(IF(OR($A179="",NOT(ISTEXT($A179)),NOT(ISNUMBER($F179)),NOT(ISNUMBER($N179))),"",$F179*$N179),"")</f>
        <v/>
      </c>
      <c r="P179" s="11" t="n"/>
    </row>
    <row r="180" ht="28" customHeight="1">
      <c r="A180" s="5" t="n"/>
      <c r="B180" s="11" t="n"/>
      <c r="C180" s="11" t="n"/>
      <c r="D180" s="5" t="n"/>
      <c r="E180" s="11" t="n"/>
      <c r="F180" s="14" t="n"/>
      <c r="G180" s="7">
        <f>IFERROR(IF(OR($A180="",NOT(ISTEXT($A180))),"",SUMIFS('Movements'!$H$6:$H$505,'Movements'!$C$6:$C$505,$A180,'Movements'!$G$6:$G$505,"Received")),"")</f>
        <v/>
      </c>
      <c r="H180" s="7">
        <f>IFERROR(IF(OR($A180="",NOT(ISTEXT($A180))),"",SUMIFS('Movements'!$H$6:$H$505,'Movements'!$C$6:$C$505,$A180,'Movements'!$G$6:$G$505,"Issued")),"")</f>
        <v/>
      </c>
      <c r="I180" s="7">
        <f>IFERROR(IF(OR($A180="",NOT(ISTEXT($A180))),"",SUMIFS('Movements'!$H$6:$H$505,'Movements'!$C$6:$C$505,$A180,'Movements'!$G$6:$G$505,"Adjustment")),"")</f>
        <v/>
      </c>
      <c r="J180" s="7">
        <f>IFERROR(IF(OR($A180="",NOT(ISTEXT($A180)),NOT(ISNUMBER($G180)),NOT(ISNUMBER($H180)),NOT(ISNUMBER($I180))),"",$G180-$H180+$I180),"")</f>
        <v/>
      </c>
      <c r="K180" s="7">
        <f>IFERROR(IF(OR($A180="",NOT(ISTEXT($A180)),NOT(ISNUMBER($F180)),NOT(ISNUMBER($H180))),"",$F180-$H180),"")</f>
        <v/>
      </c>
      <c r="L180" s="7">
        <f>IFERROR(IF(OR($A180="",NOT(ISTEXT($A180)),NOT(ISNUMBER($J180)),NOT(ISNUMBER($K180))),"",$J180-$K180),"")</f>
        <v/>
      </c>
      <c r="M180" s="6">
        <f>IFERROR(IF(OR($A180="",NOT(ISTEXT($A180)),NOT(ISNUMBER($L180))),"",IF($L180&lt;0,"SHORTAGE","OK")),"")</f>
        <v/>
      </c>
      <c r="N180" s="26" t="n"/>
      <c r="O180" s="27">
        <f>IFERROR(IF(OR($A180="",NOT(ISTEXT($A180)),NOT(ISNUMBER($F180)),NOT(ISNUMBER($N180))),"",$F180*$N180),"")</f>
        <v/>
      </c>
      <c r="P180" s="11" t="n"/>
    </row>
    <row r="181" ht="28" customHeight="1">
      <c r="A181" s="5" t="n"/>
      <c r="B181" s="11" t="n"/>
      <c r="C181" s="11" t="n"/>
      <c r="D181" s="5" t="n"/>
      <c r="E181" s="11" t="n"/>
      <c r="F181" s="14" t="n"/>
      <c r="G181" s="7">
        <f>IFERROR(IF(OR($A181="",NOT(ISTEXT($A181))),"",SUMIFS('Movements'!$H$6:$H$505,'Movements'!$C$6:$C$505,$A181,'Movements'!$G$6:$G$505,"Received")),"")</f>
        <v/>
      </c>
      <c r="H181" s="7">
        <f>IFERROR(IF(OR($A181="",NOT(ISTEXT($A181))),"",SUMIFS('Movements'!$H$6:$H$505,'Movements'!$C$6:$C$505,$A181,'Movements'!$G$6:$G$505,"Issued")),"")</f>
        <v/>
      </c>
      <c r="I181" s="7">
        <f>IFERROR(IF(OR($A181="",NOT(ISTEXT($A181))),"",SUMIFS('Movements'!$H$6:$H$505,'Movements'!$C$6:$C$505,$A181,'Movements'!$G$6:$G$505,"Adjustment")),"")</f>
        <v/>
      </c>
      <c r="J181" s="7">
        <f>IFERROR(IF(OR($A181="",NOT(ISTEXT($A181)),NOT(ISNUMBER($G181)),NOT(ISNUMBER($H181)),NOT(ISNUMBER($I181))),"",$G181-$H181+$I181),"")</f>
        <v/>
      </c>
      <c r="K181" s="7">
        <f>IFERROR(IF(OR($A181="",NOT(ISTEXT($A181)),NOT(ISNUMBER($F181)),NOT(ISNUMBER($H181))),"",$F181-$H181),"")</f>
        <v/>
      </c>
      <c r="L181" s="7">
        <f>IFERROR(IF(OR($A181="",NOT(ISTEXT($A181)),NOT(ISNUMBER($J181)),NOT(ISNUMBER($K181))),"",$J181-$K181),"")</f>
        <v/>
      </c>
      <c r="M181" s="6">
        <f>IFERROR(IF(OR($A181="",NOT(ISTEXT($A181)),NOT(ISNUMBER($L181))),"",IF($L181&lt;0,"SHORTAGE","OK")),"")</f>
        <v/>
      </c>
      <c r="N181" s="26" t="n"/>
      <c r="O181" s="27">
        <f>IFERROR(IF(OR($A181="",NOT(ISTEXT($A181)),NOT(ISNUMBER($F181)),NOT(ISNUMBER($N181))),"",$F181*$N181),"")</f>
        <v/>
      </c>
      <c r="P181" s="11" t="n"/>
    </row>
    <row r="182" ht="28" customHeight="1">
      <c r="A182" s="5" t="n"/>
      <c r="B182" s="11" t="n"/>
      <c r="C182" s="11" t="n"/>
      <c r="D182" s="5" t="n"/>
      <c r="E182" s="11" t="n"/>
      <c r="F182" s="14" t="n"/>
      <c r="G182" s="7">
        <f>IFERROR(IF(OR($A182="",NOT(ISTEXT($A182))),"",SUMIFS('Movements'!$H$6:$H$505,'Movements'!$C$6:$C$505,$A182,'Movements'!$G$6:$G$505,"Received")),"")</f>
        <v/>
      </c>
      <c r="H182" s="7">
        <f>IFERROR(IF(OR($A182="",NOT(ISTEXT($A182))),"",SUMIFS('Movements'!$H$6:$H$505,'Movements'!$C$6:$C$505,$A182,'Movements'!$G$6:$G$505,"Issued")),"")</f>
        <v/>
      </c>
      <c r="I182" s="7">
        <f>IFERROR(IF(OR($A182="",NOT(ISTEXT($A182))),"",SUMIFS('Movements'!$H$6:$H$505,'Movements'!$C$6:$C$505,$A182,'Movements'!$G$6:$G$505,"Adjustment")),"")</f>
        <v/>
      </c>
      <c r="J182" s="7">
        <f>IFERROR(IF(OR($A182="",NOT(ISTEXT($A182)),NOT(ISNUMBER($G182)),NOT(ISNUMBER($H182)),NOT(ISNUMBER($I182))),"",$G182-$H182+$I182),"")</f>
        <v/>
      </c>
      <c r="K182" s="7">
        <f>IFERROR(IF(OR($A182="",NOT(ISTEXT($A182)),NOT(ISNUMBER($F182)),NOT(ISNUMBER($H182))),"",$F182-$H182),"")</f>
        <v/>
      </c>
      <c r="L182" s="7">
        <f>IFERROR(IF(OR($A182="",NOT(ISTEXT($A182)),NOT(ISNUMBER($J182)),NOT(ISNUMBER($K182))),"",$J182-$K182),"")</f>
        <v/>
      </c>
      <c r="M182" s="6">
        <f>IFERROR(IF(OR($A182="",NOT(ISTEXT($A182)),NOT(ISNUMBER($L182))),"",IF($L182&lt;0,"SHORTAGE","OK")),"")</f>
        <v/>
      </c>
      <c r="N182" s="26" t="n"/>
      <c r="O182" s="27">
        <f>IFERROR(IF(OR($A182="",NOT(ISTEXT($A182)),NOT(ISNUMBER($F182)),NOT(ISNUMBER($N182))),"",$F182*$N182),"")</f>
        <v/>
      </c>
      <c r="P182" s="11" t="n"/>
    </row>
    <row r="183" ht="28" customHeight="1">
      <c r="A183" s="5" t="n"/>
      <c r="B183" s="11" t="n"/>
      <c r="C183" s="11" t="n"/>
      <c r="D183" s="5" t="n"/>
      <c r="E183" s="11" t="n"/>
      <c r="F183" s="14" t="n"/>
      <c r="G183" s="7">
        <f>IFERROR(IF(OR($A183="",NOT(ISTEXT($A183))),"",SUMIFS('Movements'!$H$6:$H$505,'Movements'!$C$6:$C$505,$A183,'Movements'!$G$6:$G$505,"Received")),"")</f>
        <v/>
      </c>
      <c r="H183" s="7">
        <f>IFERROR(IF(OR($A183="",NOT(ISTEXT($A183))),"",SUMIFS('Movements'!$H$6:$H$505,'Movements'!$C$6:$C$505,$A183,'Movements'!$G$6:$G$505,"Issued")),"")</f>
        <v/>
      </c>
      <c r="I183" s="7">
        <f>IFERROR(IF(OR($A183="",NOT(ISTEXT($A183))),"",SUMIFS('Movements'!$H$6:$H$505,'Movements'!$C$6:$C$505,$A183,'Movements'!$G$6:$G$505,"Adjustment")),"")</f>
        <v/>
      </c>
      <c r="J183" s="7">
        <f>IFERROR(IF(OR($A183="",NOT(ISTEXT($A183)),NOT(ISNUMBER($G183)),NOT(ISNUMBER($H183)),NOT(ISNUMBER($I183))),"",$G183-$H183+$I183),"")</f>
        <v/>
      </c>
      <c r="K183" s="7">
        <f>IFERROR(IF(OR($A183="",NOT(ISTEXT($A183)),NOT(ISNUMBER($F183)),NOT(ISNUMBER($H183))),"",$F183-$H183),"")</f>
        <v/>
      </c>
      <c r="L183" s="7">
        <f>IFERROR(IF(OR($A183="",NOT(ISTEXT($A183)),NOT(ISNUMBER($J183)),NOT(ISNUMBER($K183))),"",$J183-$K183),"")</f>
        <v/>
      </c>
      <c r="M183" s="6">
        <f>IFERROR(IF(OR($A183="",NOT(ISTEXT($A183)),NOT(ISNUMBER($L183))),"",IF($L183&lt;0,"SHORTAGE","OK")),"")</f>
        <v/>
      </c>
      <c r="N183" s="26" t="n"/>
      <c r="O183" s="27">
        <f>IFERROR(IF(OR($A183="",NOT(ISTEXT($A183)),NOT(ISNUMBER($F183)),NOT(ISNUMBER($N183))),"",$F183*$N183),"")</f>
        <v/>
      </c>
      <c r="P183" s="11" t="n"/>
    </row>
    <row r="184" ht="28" customHeight="1">
      <c r="A184" s="5" t="n"/>
      <c r="B184" s="11" t="n"/>
      <c r="C184" s="11" t="n"/>
      <c r="D184" s="5" t="n"/>
      <c r="E184" s="11" t="n"/>
      <c r="F184" s="14" t="n"/>
      <c r="G184" s="7">
        <f>IFERROR(IF(OR($A184="",NOT(ISTEXT($A184))),"",SUMIFS('Movements'!$H$6:$H$505,'Movements'!$C$6:$C$505,$A184,'Movements'!$G$6:$G$505,"Received")),"")</f>
        <v/>
      </c>
      <c r="H184" s="7">
        <f>IFERROR(IF(OR($A184="",NOT(ISTEXT($A184))),"",SUMIFS('Movements'!$H$6:$H$505,'Movements'!$C$6:$C$505,$A184,'Movements'!$G$6:$G$505,"Issued")),"")</f>
        <v/>
      </c>
      <c r="I184" s="7">
        <f>IFERROR(IF(OR($A184="",NOT(ISTEXT($A184))),"",SUMIFS('Movements'!$H$6:$H$505,'Movements'!$C$6:$C$505,$A184,'Movements'!$G$6:$G$505,"Adjustment")),"")</f>
        <v/>
      </c>
      <c r="J184" s="7">
        <f>IFERROR(IF(OR($A184="",NOT(ISTEXT($A184)),NOT(ISNUMBER($G184)),NOT(ISNUMBER($H184)),NOT(ISNUMBER($I184))),"",$G184-$H184+$I184),"")</f>
        <v/>
      </c>
      <c r="K184" s="7">
        <f>IFERROR(IF(OR($A184="",NOT(ISTEXT($A184)),NOT(ISNUMBER($F184)),NOT(ISNUMBER($H184))),"",$F184-$H184),"")</f>
        <v/>
      </c>
      <c r="L184" s="7">
        <f>IFERROR(IF(OR($A184="",NOT(ISTEXT($A184)),NOT(ISNUMBER($J184)),NOT(ISNUMBER($K184))),"",$J184-$K184),"")</f>
        <v/>
      </c>
      <c r="M184" s="6">
        <f>IFERROR(IF(OR($A184="",NOT(ISTEXT($A184)),NOT(ISNUMBER($L184))),"",IF($L184&lt;0,"SHORTAGE","OK")),"")</f>
        <v/>
      </c>
      <c r="N184" s="26" t="n"/>
      <c r="O184" s="27">
        <f>IFERROR(IF(OR($A184="",NOT(ISTEXT($A184)),NOT(ISNUMBER($F184)),NOT(ISNUMBER($N184))),"",$F184*$N184),"")</f>
        <v/>
      </c>
      <c r="P184" s="11" t="n"/>
    </row>
    <row r="185" ht="28" customHeight="1">
      <c r="A185" s="5" t="n"/>
      <c r="B185" s="11" t="n"/>
      <c r="C185" s="11" t="n"/>
      <c r="D185" s="5" t="n"/>
      <c r="E185" s="11" t="n"/>
      <c r="F185" s="14" t="n"/>
      <c r="G185" s="7">
        <f>IFERROR(IF(OR($A185="",NOT(ISTEXT($A185))),"",SUMIFS('Movements'!$H$6:$H$505,'Movements'!$C$6:$C$505,$A185,'Movements'!$G$6:$G$505,"Received")),"")</f>
        <v/>
      </c>
      <c r="H185" s="7">
        <f>IFERROR(IF(OR($A185="",NOT(ISTEXT($A185))),"",SUMIFS('Movements'!$H$6:$H$505,'Movements'!$C$6:$C$505,$A185,'Movements'!$G$6:$G$505,"Issued")),"")</f>
        <v/>
      </c>
      <c r="I185" s="7">
        <f>IFERROR(IF(OR($A185="",NOT(ISTEXT($A185))),"",SUMIFS('Movements'!$H$6:$H$505,'Movements'!$C$6:$C$505,$A185,'Movements'!$G$6:$G$505,"Adjustment")),"")</f>
        <v/>
      </c>
      <c r="J185" s="7">
        <f>IFERROR(IF(OR($A185="",NOT(ISTEXT($A185)),NOT(ISNUMBER($G185)),NOT(ISNUMBER($H185)),NOT(ISNUMBER($I185))),"",$G185-$H185+$I185),"")</f>
        <v/>
      </c>
      <c r="K185" s="7">
        <f>IFERROR(IF(OR($A185="",NOT(ISTEXT($A185)),NOT(ISNUMBER($F185)),NOT(ISNUMBER($H185))),"",$F185-$H185),"")</f>
        <v/>
      </c>
      <c r="L185" s="7">
        <f>IFERROR(IF(OR($A185="",NOT(ISTEXT($A185)),NOT(ISNUMBER($J185)),NOT(ISNUMBER($K185))),"",$J185-$K185),"")</f>
        <v/>
      </c>
      <c r="M185" s="6">
        <f>IFERROR(IF(OR($A185="",NOT(ISTEXT($A185)),NOT(ISNUMBER($L185))),"",IF($L185&lt;0,"SHORTAGE","OK")),"")</f>
        <v/>
      </c>
      <c r="N185" s="26" t="n"/>
      <c r="O185" s="27">
        <f>IFERROR(IF(OR($A185="",NOT(ISTEXT($A185)),NOT(ISNUMBER($F185)),NOT(ISNUMBER($N185))),"",$F185*$N185),"")</f>
        <v/>
      </c>
      <c r="P185" s="11" t="n"/>
    </row>
    <row r="186" ht="28" customHeight="1">
      <c r="A186" s="5" t="n"/>
      <c r="B186" s="11" t="n"/>
      <c r="C186" s="11" t="n"/>
      <c r="D186" s="5" t="n"/>
      <c r="E186" s="11" t="n"/>
      <c r="F186" s="14" t="n"/>
      <c r="G186" s="7">
        <f>IFERROR(IF(OR($A186="",NOT(ISTEXT($A186))),"",SUMIFS('Movements'!$H$6:$H$505,'Movements'!$C$6:$C$505,$A186,'Movements'!$G$6:$G$505,"Received")),"")</f>
        <v/>
      </c>
      <c r="H186" s="7">
        <f>IFERROR(IF(OR($A186="",NOT(ISTEXT($A186))),"",SUMIFS('Movements'!$H$6:$H$505,'Movements'!$C$6:$C$505,$A186,'Movements'!$G$6:$G$505,"Issued")),"")</f>
        <v/>
      </c>
      <c r="I186" s="7">
        <f>IFERROR(IF(OR($A186="",NOT(ISTEXT($A186))),"",SUMIFS('Movements'!$H$6:$H$505,'Movements'!$C$6:$C$505,$A186,'Movements'!$G$6:$G$505,"Adjustment")),"")</f>
        <v/>
      </c>
      <c r="J186" s="7">
        <f>IFERROR(IF(OR($A186="",NOT(ISTEXT($A186)),NOT(ISNUMBER($G186)),NOT(ISNUMBER($H186)),NOT(ISNUMBER($I186))),"",$G186-$H186+$I186),"")</f>
        <v/>
      </c>
      <c r="K186" s="7">
        <f>IFERROR(IF(OR($A186="",NOT(ISTEXT($A186)),NOT(ISNUMBER($F186)),NOT(ISNUMBER($H186))),"",$F186-$H186),"")</f>
        <v/>
      </c>
      <c r="L186" s="7">
        <f>IFERROR(IF(OR($A186="",NOT(ISTEXT($A186)),NOT(ISNUMBER($J186)),NOT(ISNUMBER($K186))),"",$J186-$K186),"")</f>
        <v/>
      </c>
      <c r="M186" s="6">
        <f>IFERROR(IF(OR($A186="",NOT(ISTEXT($A186)),NOT(ISNUMBER($L186))),"",IF($L186&lt;0,"SHORTAGE","OK")),"")</f>
        <v/>
      </c>
      <c r="N186" s="26" t="n"/>
      <c r="O186" s="27">
        <f>IFERROR(IF(OR($A186="",NOT(ISTEXT($A186)),NOT(ISNUMBER($F186)),NOT(ISNUMBER($N186))),"",$F186*$N186),"")</f>
        <v/>
      </c>
      <c r="P186" s="11" t="n"/>
    </row>
    <row r="187" ht="28" customHeight="1">
      <c r="A187" s="5" t="n"/>
      <c r="B187" s="11" t="n"/>
      <c r="C187" s="11" t="n"/>
      <c r="D187" s="5" t="n"/>
      <c r="E187" s="11" t="n"/>
      <c r="F187" s="14" t="n"/>
      <c r="G187" s="7">
        <f>IFERROR(IF(OR($A187="",NOT(ISTEXT($A187))),"",SUMIFS('Movements'!$H$6:$H$505,'Movements'!$C$6:$C$505,$A187,'Movements'!$G$6:$G$505,"Received")),"")</f>
        <v/>
      </c>
      <c r="H187" s="7">
        <f>IFERROR(IF(OR($A187="",NOT(ISTEXT($A187))),"",SUMIFS('Movements'!$H$6:$H$505,'Movements'!$C$6:$C$505,$A187,'Movements'!$G$6:$G$505,"Issued")),"")</f>
        <v/>
      </c>
      <c r="I187" s="7">
        <f>IFERROR(IF(OR($A187="",NOT(ISTEXT($A187))),"",SUMIFS('Movements'!$H$6:$H$505,'Movements'!$C$6:$C$505,$A187,'Movements'!$G$6:$G$505,"Adjustment")),"")</f>
        <v/>
      </c>
      <c r="J187" s="7">
        <f>IFERROR(IF(OR($A187="",NOT(ISTEXT($A187)),NOT(ISNUMBER($G187)),NOT(ISNUMBER($H187)),NOT(ISNUMBER($I187))),"",$G187-$H187+$I187),"")</f>
        <v/>
      </c>
      <c r="K187" s="7">
        <f>IFERROR(IF(OR($A187="",NOT(ISTEXT($A187)),NOT(ISNUMBER($F187)),NOT(ISNUMBER($H187))),"",$F187-$H187),"")</f>
        <v/>
      </c>
      <c r="L187" s="7">
        <f>IFERROR(IF(OR($A187="",NOT(ISTEXT($A187)),NOT(ISNUMBER($J187)),NOT(ISNUMBER($K187))),"",$J187-$K187),"")</f>
        <v/>
      </c>
      <c r="M187" s="6">
        <f>IFERROR(IF(OR($A187="",NOT(ISTEXT($A187)),NOT(ISNUMBER($L187))),"",IF($L187&lt;0,"SHORTAGE","OK")),"")</f>
        <v/>
      </c>
      <c r="N187" s="26" t="n"/>
      <c r="O187" s="27">
        <f>IFERROR(IF(OR($A187="",NOT(ISTEXT($A187)),NOT(ISNUMBER($F187)),NOT(ISNUMBER($N187))),"",$F187*$N187),"")</f>
        <v/>
      </c>
      <c r="P187" s="11" t="n"/>
    </row>
    <row r="188" ht="28" customHeight="1">
      <c r="A188" s="5" t="n"/>
      <c r="B188" s="11" t="n"/>
      <c r="C188" s="11" t="n"/>
      <c r="D188" s="5" t="n"/>
      <c r="E188" s="11" t="n"/>
      <c r="F188" s="14" t="n"/>
      <c r="G188" s="7">
        <f>IFERROR(IF(OR($A188="",NOT(ISTEXT($A188))),"",SUMIFS('Movements'!$H$6:$H$505,'Movements'!$C$6:$C$505,$A188,'Movements'!$G$6:$G$505,"Received")),"")</f>
        <v/>
      </c>
      <c r="H188" s="7">
        <f>IFERROR(IF(OR($A188="",NOT(ISTEXT($A188))),"",SUMIFS('Movements'!$H$6:$H$505,'Movements'!$C$6:$C$505,$A188,'Movements'!$G$6:$G$505,"Issued")),"")</f>
        <v/>
      </c>
      <c r="I188" s="7">
        <f>IFERROR(IF(OR($A188="",NOT(ISTEXT($A188))),"",SUMIFS('Movements'!$H$6:$H$505,'Movements'!$C$6:$C$505,$A188,'Movements'!$G$6:$G$505,"Adjustment")),"")</f>
        <v/>
      </c>
      <c r="J188" s="7">
        <f>IFERROR(IF(OR($A188="",NOT(ISTEXT($A188)),NOT(ISNUMBER($G188)),NOT(ISNUMBER($H188)),NOT(ISNUMBER($I188))),"",$G188-$H188+$I188),"")</f>
        <v/>
      </c>
      <c r="K188" s="7">
        <f>IFERROR(IF(OR($A188="",NOT(ISTEXT($A188)),NOT(ISNUMBER($F188)),NOT(ISNUMBER($H188))),"",$F188-$H188),"")</f>
        <v/>
      </c>
      <c r="L188" s="7">
        <f>IFERROR(IF(OR($A188="",NOT(ISTEXT($A188)),NOT(ISNUMBER($J188)),NOT(ISNUMBER($K188))),"",$J188-$K188),"")</f>
        <v/>
      </c>
      <c r="M188" s="6">
        <f>IFERROR(IF(OR($A188="",NOT(ISTEXT($A188)),NOT(ISNUMBER($L188))),"",IF($L188&lt;0,"SHORTAGE","OK")),"")</f>
        <v/>
      </c>
      <c r="N188" s="26" t="n"/>
      <c r="O188" s="27">
        <f>IFERROR(IF(OR($A188="",NOT(ISTEXT($A188)),NOT(ISNUMBER($F188)),NOT(ISNUMBER($N188))),"",$F188*$N188),"")</f>
        <v/>
      </c>
      <c r="P188" s="11" t="n"/>
    </row>
    <row r="189" ht="28" customHeight="1">
      <c r="A189" s="5" t="n"/>
      <c r="B189" s="11" t="n"/>
      <c r="C189" s="11" t="n"/>
      <c r="D189" s="5" t="n"/>
      <c r="E189" s="11" t="n"/>
      <c r="F189" s="14" t="n"/>
      <c r="G189" s="7">
        <f>IFERROR(IF(OR($A189="",NOT(ISTEXT($A189))),"",SUMIFS('Movements'!$H$6:$H$505,'Movements'!$C$6:$C$505,$A189,'Movements'!$G$6:$G$505,"Received")),"")</f>
        <v/>
      </c>
      <c r="H189" s="7">
        <f>IFERROR(IF(OR($A189="",NOT(ISTEXT($A189))),"",SUMIFS('Movements'!$H$6:$H$505,'Movements'!$C$6:$C$505,$A189,'Movements'!$G$6:$G$505,"Issued")),"")</f>
        <v/>
      </c>
      <c r="I189" s="7">
        <f>IFERROR(IF(OR($A189="",NOT(ISTEXT($A189))),"",SUMIFS('Movements'!$H$6:$H$505,'Movements'!$C$6:$C$505,$A189,'Movements'!$G$6:$G$505,"Adjustment")),"")</f>
        <v/>
      </c>
      <c r="J189" s="7">
        <f>IFERROR(IF(OR($A189="",NOT(ISTEXT($A189)),NOT(ISNUMBER($G189)),NOT(ISNUMBER($H189)),NOT(ISNUMBER($I189))),"",$G189-$H189+$I189),"")</f>
        <v/>
      </c>
      <c r="K189" s="7">
        <f>IFERROR(IF(OR($A189="",NOT(ISTEXT($A189)),NOT(ISNUMBER($F189)),NOT(ISNUMBER($H189))),"",$F189-$H189),"")</f>
        <v/>
      </c>
      <c r="L189" s="7">
        <f>IFERROR(IF(OR($A189="",NOT(ISTEXT($A189)),NOT(ISNUMBER($J189)),NOT(ISNUMBER($K189))),"",$J189-$K189),"")</f>
        <v/>
      </c>
      <c r="M189" s="6">
        <f>IFERROR(IF(OR($A189="",NOT(ISTEXT($A189)),NOT(ISNUMBER($L189))),"",IF($L189&lt;0,"SHORTAGE","OK")),"")</f>
        <v/>
      </c>
      <c r="N189" s="26" t="n"/>
      <c r="O189" s="27">
        <f>IFERROR(IF(OR($A189="",NOT(ISTEXT($A189)),NOT(ISNUMBER($F189)),NOT(ISNUMBER($N189))),"",$F189*$N189),"")</f>
        <v/>
      </c>
      <c r="P189" s="11" t="n"/>
    </row>
    <row r="190" ht="28" customHeight="1">
      <c r="A190" s="5" t="n"/>
      <c r="B190" s="11" t="n"/>
      <c r="C190" s="11" t="n"/>
      <c r="D190" s="5" t="n"/>
      <c r="E190" s="11" t="n"/>
      <c r="F190" s="14" t="n"/>
      <c r="G190" s="7">
        <f>IFERROR(IF(OR($A190="",NOT(ISTEXT($A190))),"",SUMIFS('Movements'!$H$6:$H$505,'Movements'!$C$6:$C$505,$A190,'Movements'!$G$6:$G$505,"Received")),"")</f>
        <v/>
      </c>
      <c r="H190" s="7">
        <f>IFERROR(IF(OR($A190="",NOT(ISTEXT($A190))),"",SUMIFS('Movements'!$H$6:$H$505,'Movements'!$C$6:$C$505,$A190,'Movements'!$G$6:$G$505,"Issued")),"")</f>
        <v/>
      </c>
      <c r="I190" s="7">
        <f>IFERROR(IF(OR($A190="",NOT(ISTEXT($A190))),"",SUMIFS('Movements'!$H$6:$H$505,'Movements'!$C$6:$C$505,$A190,'Movements'!$G$6:$G$505,"Adjustment")),"")</f>
        <v/>
      </c>
      <c r="J190" s="7">
        <f>IFERROR(IF(OR($A190="",NOT(ISTEXT($A190)),NOT(ISNUMBER($G190)),NOT(ISNUMBER($H190)),NOT(ISNUMBER($I190))),"",$G190-$H190+$I190),"")</f>
        <v/>
      </c>
      <c r="K190" s="7">
        <f>IFERROR(IF(OR($A190="",NOT(ISTEXT($A190)),NOT(ISNUMBER($F190)),NOT(ISNUMBER($H190))),"",$F190-$H190),"")</f>
        <v/>
      </c>
      <c r="L190" s="7">
        <f>IFERROR(IF(OR($A190="",NOT(ISTEXT($A190)),NOT(ISNUMBER($J190)),NOT(ISNUMBER($K190))),"",$J190-$K190),"")</f>
        <v/>
      </c>
      <c r="M190" s="6">
        <f>IFERROR(IF(OR($A190="",NOT(ISTEXT($A190)),NOT(ISNUMBER($L190))),"",IF($L190&lt;0,"SHORTAGE","OK")),"")</f>
        <v/>
      </c>
      <c r="N190" s="26" t="n"/>
      <c r="O190" s="27">
        <f>IFERROR(IF(OR($A190="",NOT(ISTEXT($A190)),NOT(ISNUMBER($F190)),NOT(ISNUMBER($N190))),"",$F190*$N190),"")</f>
        <v/>
      </c>
      <c r="P190" s="11" t="n"/>
    </row>
    <row r="191" ht="28" customHeight="1">
      <c r="A191" s="5" t="n"/>
      <c r="B191" s="11" t="n"/>
      <c r="C191" s="11" t="n"/>
      <c r="D191" s="5" t="n"/>
      <c r="E191" s="11" t="n"/>
      <c r="F191" s="14" t="n"/>
      <c r="G191" s="7">
        <f>IFERROR(IF(OR($A191="",NOT(ISTEXT($A191))),"",SUMIFS('Movements'!$H$6:$H$505,'Movements'!$C$6:$C$505,$A191,'Movements'!$G$6:$G$505,"Received")),"")</f>
        <v/>
      </c>
      <c r="H191" s="7">
        <f>IFERROR(IF(OR($A191="",NOT(ISTEXT($A191))),"",SUMIFS('Movements'!$H$6:$H$505,'Movements'!$C$6:$C$505,$A191,'Movements'!$G$6:$G$505,"Issued")),"")</f>
        <v/>
      </c>
      <c r="I191" s="7">
        <f>IFERROR(IF(OR($A191="",NOT(ISTEXT($A191))),"",SUMIFS('Movements'!$H$6:$H$505,'Movements'!$C$6:$C$505,$A191,'Movements'!$G$6:$G$505,"Adjustment")),"")</f>
        <v/>
      </c>
      <c r="J191" s="7">
        <f>IFERROR(IF(OR($A191="",NOT(ISTEXT($A191)),NOT(ISNUMBER($G191)),NOT(ISNUMBER($H191)),NOT(ISNUMBER($I191))),"",$G191-$H191+$I191),"")</f>
        <v/>
      </c>
      <c r="K191" s="7">
        <f>IFERROR(IF(OR($A191="",NOT(ISTEXT($A191)),NOT(ISNUMBER($F191)),NOT(ISNUMBER($H191))),"",$F191-$H191),"")</f>
        <v/>
      </c>
      <c r="L191" s="7">
        <f>IFERROR(IF(OR($A191="",NOT(ISTEXT($A191)),NOT(ISNUMBER($J191)),NOT(ISNUMBER($K191))),"",$J191-$K191),"")</f>
        <v/>
      </c>
      <c r="M191" s="6">
        <f>IFERROR(IF(OR($A191="",NOT(ISTEXT($A191)),NOT(ISNUMBER($L191))),"",IF($L191&lt;0,"SHORTAGE","OK")),"")</f>
        <v/>
      </c>
      <c r="N191" s="26" t="n"/>
      <c r="O191" s="27">
        <f>IFERROR(IF(OR($A191="",NOT(ISTEXT($A191)),NOT(ISNUMBER($F191)),NOT(ISNUMBER($N191))),"",$F191*$N191),"")</f>
        <v/>
      </c>
      <c r="P191" s="11" t="n"/>
    </row>
    <row r="192" ht="28" customHeight="1">
      <c r="A192" s="5" t="n"/>
      <c r="B192" s="11" t="n"/>
      <c r="C192" s="11" t="n"/>
      <c r="D192" s="5" t="n"/>
      <c r="E192" s="11" t="n"/>
      <c r="F192" s="14" t="n"/>
      <c r="G192" s="7">
        <f>IFERROR(IF(OR($A192="",NOT(ISTEXT($A192))),"",SUMIFS('Movements'!$H$6:$H$505,'Movements'!$C$6:$C$505,$A192,'Movements'!$G$6:$G$505,"Received")),"")</f>
        <v/>
      </c>
      <c r="H192" s="7">
        <f>IFERROR(IF(OR($A192="",NOT(ISTEXT($A192))),"",SUMIFS('Movements'!$H$6:$H$505,'Movements'!$C$6:$C$505,$A192,'Movements'!$G$6:$G$505,"Issued")),"")</f>
        <v/>
      </c>
      <c r="I192" s="7">
        <f>IFERROR(IF(OR($A192="",NOT(ISTEXT($A192))),"",SUMIFS('Movements'!$H$6:$H$505,'Movements'!$C$6:$C$505,$A192,'Movements'!$G$6:$G$505,"Adjustment")),"")</f>
        <v/>
      </c>
      <c r="J192" s="7">
        <f>IFERROR(IF(OR($A192="",NOT(ISTEXT($A192)),NOT(ISNUMBER($G192)),NOT(ISNUMBER($H192)),NOT(ISNUMBER($I192))),"",$G192-$H192+$I192),"")</f>
        <v/>
      </c>
      <c r="K192" s="7">
        <f>IFERROR(IF(OR($A192="",NOT(ISTEXT($A192)),NOT(ISNUMBER($F192)),NOT(ISNUMBER($H192))),"",$F192-$H192),"")</f>
        <v/>
      </c>
      <c r="L192" s="7">
        <f>IFERROR(IF(OR($A192="",NOT(ISTEXT($A192)),NOT(ISNUMBER($J192)),NOT(ISNUMBER($K192))),"",$J192-$K192),"")</f>
        <v/>
      </c>
      <c r="M192" s="6">
        <f>IFERROR(IF(OR($A192="",NOT(ISTEXT($A192)),NOT(ISNUMBER($L192))),"",IF($L192&lt;0,"SHORTAGE","OK")),"")</f>
        <v/>
      </c>
      <c r="N192" s="26" t="n"/>
      <c r="O192" s="27">
        <f>IFERROR(IF(OR($A192="",NOT(ISTEXT($A192)),NOT(ISNUMBER($F192)),NOT(ISNUMBER($N192))),"",$F192*$N192),"")</f>
        <v/>
      </c>
      <c r="P192" s="11" t="n"/>
    </row>
    <row r="193" ht="28" customHeight="1">
      <c r="A193" s="5" t="n"/>
      <c r="B193" s="11" t="n"/>
      <c r="C193" s="11" t="n"/>
      <c r="D193" s="5" t="n"/>
      <c r="E193" s="11" t="n"/>
      <c r="F193" s="14" t="n"/>
      <c r="G193" s="7">
        <f>IFERROR(IF(OR($A193="",NOT(ISTEXT($A193))),"",SUMIFS('Movements'!$H$6:$H$505,'Movements'!$C$6:$C$505,$A193,'Movements'!$G$6:$G$505,"Received")),"")</f>
        <v/>
      </c>
      <c r="H193" s="7">
        <f>IFERROR(IF(OR($A193="",NOT(ISTEXT($A193))),"",SUMIFS('Movements'!$H$6:$H$505,'Movements'!$C$6:$C$505,$A193,'Movements'!$G$6:$G$505,"Issued")),"")</f>
        <v/>
      </c>
      <c r="I193" s="7">
        <f>IFERROR(IF(OR($A193="",NOT(ISTEXT($A193))),"",SUMIFS('Movements'!$H$6:$H$505,'Movements'!$C$6:$C$505,$A193,'Movements'!$G$6:$G$505,"Adjustment")),"")</f>
        <v/>
      </c>
      <c r="J193" s="7">
        <f>IFERROR(IF(OR($A193="",NOT(ISTEXT($A193)),NOT(ISNUMBER($G193)),NOT(ISNUMBER($H193)),NOT(ISNUMBER($I193))),"",$G193-$H193+$I193),"")</f>
        <v/>
      </c>
      <c r="K193" s="7">
        <f>IFERROR(IF(OR($A193="",NOT(ISTEXT($A193)),NOT(ISNUMBER($F193)),NOT(ISNUMBER($H193))),"",$F193-$H193),"")</f>
        <v/>
      </c>
      <c r="L193" s="7">
        <f>IFERROR(IF(OR($A193="",NOT(ISTEXT($A193)),NOT(ISNUMBER($J193)),NOT(ISNUMBER($K193))),"",$J193-$K193),"")</f>
        <v/>
      </c>
      <c r="M193" s="6">
        <f>IFERROR(IF(OR($A193="",NOT(ISTEXT($A193)),NOT(ISNUMBER($L193))),"",IF($L193&lt;0,"SHORTAGE","OK")),"")</f>
        <v/>
      </c>
      <c r="N193" s="26" t="n"/>
      <c r="O193" s="27">
        <f>IFERROR(IF(OR($A193="",NOT(ISTEXT($A193)),NOT(ISNUMBER($F193)),NOT(ISNUMBER($N193))),"",$F193*$N193),"")</f>
        <v/>
      </c>
      <c r="P193" s="11" t="n"/>
    </row>
    <row r="194" ht="28" customHeight="1">
      <c r="A194" s="5" t="n"/>
      <c r="B194" s="11" t="n"/>
      <c r="C194" s="11" t="n"/>
      <c r="D194" s="5" t="n"/>
      <c r="E194" s="11" t="n"/>
      <c r="F194" s="14" t="n"/>
      <c r="G194" s="7">
        <f>IFERROR(IF(OR($A194="",NOT(ISTEXT($A194))),"",SUMIFS('Movements'!$H$6:$H$505,'Movements'!$C$6:$C$505,$A194,'Movements'!$G$6:$G$505,"Received")),"")</f>
        <v/>
      </c>
      <c r="H194" s="7">
        <f>IFERROR(IF(OR($A194="",NOT(ISTEXT($A194))),"",SUMIFS('Movements'!$H$6:$H$505,'Movements'!$C$6:$C$505,$A194,'Movements'!$G$6:$G$505,"Issued")),"")</f>
        <v/>
      </c>
      <c r="I194" s="7">
        <f>IFERROR(IF(OR($A194="",NOT(ISTEXT($A194))),"",SUMIFS('Movements'!$H$6:$H$505,'Movements'!$C$6:$C$505,$A194,'Movements'!$G$6:$G$505,"Adjustment")),"")</f>
        <v/>
      </c>
      <c r="J194" s="7">
        <f>IFERROR(IF(OR($A194="",NOT(ISTEXT($A194)),NOT(ISNUMBER($G194)),NOT(ISNUMBER($H194)),NOT(ISNUMBER($I194))),"",$G194-$H194+$I194),"")</f>
        <v/>
      </c>
      <c r="K194" s="7">
        <f>IFERROR(IF(OR($A194="",NOT(ISTEXT($A194)),NOT(ISNUMBER($F194)),NOT(ISNUMBER($H194))),"",$F194-$H194),"")</f>
        <v/>
      </c>
      <c r="L194" s="7">
        <f>IFERROR(IF(OR($A194="",NOT(ISTEXT($A194)),NOT(ISNUMBER($J194)),NOT(ISNUMBER($K194))),"",$J194-$K194),"")</f>
        <v/>
      </c>
      <c r="M194" s="6">
        <f>IFERROR(IF(OR($A194="",NOT(ISTEXT($A194)),NOT(ISNUMBER($L194))),"",IF($L194&lt;0,"SHORTAGE","OK")),"")</f>
        <v/>
      </c>
      <c r="N194" s="26" t="n"/>
      <c r="O194" s="27">
        <f>IFERROR(IF(OR($A194="",NOT(ISTEXT($A194)),NOT(ISNUMBER($F194)),NOT(ISNUMBER($N194))),"",$F194*$N194),"")</f>
        <v/>
      </c>
      <c r="P194" s="11" t="n"/>
    </row>
    <row r="195" ht="28" customHeight="1">
      <c r="A195" s="5" t="n"/>
      <c r="B195" s="11" t="n"/>
      <c r="C195" s="11" t="n"/>
      <c r="D195" s="5" t="n"/>
      <c r="E195" s="11" t="n"/>
      <c r="F195" s="14" t="n"/>
      <c r="G195" s="7">
        <f>IFERROR(IF(OR($A195="",NOT(ISTEXT($A195))),"",SUMIFS('Movements'!$H$6:$H$505,'Movements'!$C$6:$C$505,$A195,'Movements'!$G$6:$G$505,"Received")),"")</f>
        <v/>
      </c>
      <c r="H195" s="7">
        <f>IFERROR(IF(OR($A195="",NOT(ISTEXT($A195))),"",SUMIFS('Movements'!$H$6:$H$505,'Movements'!$C$6:$C$505,$A195,'Movements'!$G$6:$G$505,"Issued")),"")</f>
        <v/>
      </c>
      <c r="I195" s="7">
        <f>IFERROR(IF(OR($A195="",NOT(ISTEXT($A195))),"",SUMIFS('Movements'!$H$6:$H$505,'Movements'!$C$6:$C$505,$A195,'Movements'!$G$6:$G$505,"Adjustment")),"")</f>
        <v/>
      </c>
      <c r="J195" s="7">
        <f>IFERROR(IF(OR($A195="",NOT(ISTEXT($A195)),NOT(ISNUMBER($G195)),NOT(ISNUMBER($H195)),NOT(ISNUMBER($I195))),"",$G195-$H195+$I195),"")</f>
        <v/>
      </c>
      <c r="K195" s="7">
        <f>IFERROR(IF(OR($A195="",NOT(ISTEXT($A195)),NOT(ISNUMBER($F195)),NOT(ISNUMBER($H195))),"",$F195-$H195),"")</f>
        <v/>
      </c>
      <c r="L195" s="7">
        <f>IFERROR(IF(OR($A195="",NOT(ISTEXT($A195)),NOT(ISNUMBER($J195)),NOT(ISNUMBER($K195))),"",$J195-$K195),"")</f>
        <v/>
      </c>
      <c r="M195" s="6">
        <f>IFERROR(IF(OR($A195="",NOT(ISTEXT($A195)),NOT(ISNUMBER($L195))),"",IF($L195&lt;0,"SHORTAGE","OK")),"")</f>
        <v/>
      </c>
      <c r="N195" s="26" t="n"/>
      <c r="O195" s="27">
        <f>IFERROR(IF(OR($A195="",NOT(ISTEXT($A195)),NOT(ISNUMBER($F195)),NOT(ISNUMBER($N195))),"",$F195*$N195),"")</f>
        <v/>
      </c>
      <c r="P195" s="11" t="n"/>
    </row>
    <row r="196" ht="28" customHeight="1">
      <c r="A196" s="5" t="n"/>
      <c r="B196" s="11" t="n"/>
      <c r="C196" s="11" t="n"/>
      <c r="D196" s="5" t="n"/>
      <c r="E196" s="11" t="n"/>
      <c r="F196" s="14" t="n"/>
      <c r="G196" s="7">
        <f>IFERROR(IF(OR($A196="",NOT(ISTEXT($A196))),"",SUMIFS('Movements'!$H$6:$H$505,'Movements'!$C$6:$C$505,$A196,'Movements'!$G$6:$G$505,"Received")),"")</f>
        <v/>
      </c>
      <c r="H196" s="7">
        <f>IFERROR(IF(OR($A196="",NOT(ISTEXT($A196))),"",SUMIFS('Movements'!$H$6:$H$505,'Movements'!$C$6:$C$505,$A196,'Movements'!$G$6:$G$505,"Issued")),"")</f>
        <v/>
      </c>
      <c r="I196" s="7">
        <f>IFERROR(IF(OR($A196="",NOT(ISTEXT($A196))),"",SUMIFS('Movements'!$H$6:$H$505,'Movements'!$C$6:$C$505,$A196,'Movements'!$G$6:$G$505,"Adjustment")),"")</f>
        <v/>
      </c>
      <c r="J196" s="7">
        <f>IFERROR(IF(OR($A196="",NOT(ISTEXT($A196)),NOT(ISNUMBER($G196)),NOT(ISNUMBER($H196)),NOT(ISNUMBER($I196))),"",$G196-$H196+$I196),"")</f>
        <v/>
      </c>
      <c r="K196" s="7">
        <f>IFERROR(IF(OR($A196="",NOT(ISTEXT($A196)),NOT(ISNUMBER($F196)),NOT(ISNUMBER($H196))),"",$F196-$H196),"")</f>
        <v/>
      </c>
      <c r="L196" s="7">
        <f>IFERROR(IF(OR($A196="",NOT(ISTEXT($A196)),NOT(ISNUMBER($J196)),NOT(ISNUMBER($K196))),"",$J196-$K196),"")</f>
        <v/>
      </c>
      <c r="M196" s="6">
        <f>IFERROR(IF(OR($A196="",NOT(ISTEXT($A196)),NOT(ISNUMBER($L196))),"",IF($L196&lt;0,"SHORTAGE","OK")),"")</f>
        <v/>
      </c>
      <c r="N196" s="26" t="n"/>
      <c r="O196" s="27">
        <f>IFERROR(IF(OR($A196="",NOT(ISTEXT($A196)),NOT(ISNUMBER($F196)),NOT(ISNUMBER($N196))),"",$F196*$N196),"")</f>
        <v/>
      </c>
      <c r="P196" s="11" t="n"/>
    </row>
    <row r="197" ht="28" customHeight="1">
      <c r="A197" s="5" t="n"/>
      <c r="B197" s="11" t="n"/>
      <c r="C197" s="11" t="n"/>
      <c r="D197" s="5" t="n"/>
      <c r="E197" s="11" t="n"/>
      <c r="F197" s="14" t="n"/>
      <c r="G197" s="7">
        <f>IFERROR(IF(OR($A197="",NOT(ISTEXT($A197))),"",SUMIFS('Movements'!$H$6:$H$505,'Movements'!$C$6:$C$505,$A197,'Movements'!$G$6:$G$505,"Received")),"")</f>
        <v/>
      </c>
      <c r="H197" s="7">
        <f>IFERROR(IF(OR($A197="",NOT(ISTEXT($A197))),"",SUMIFS('Movements'!$H$6:$H$505,'Movements'!$C$6:$C$505,$A197,'Movements'!$G$6:$G$505,"Issued")),"")</f>
        <v/>
      </c>
      <c r="I197" s="7">
        <f>IFERROR(IF(OR($A197="",NOT(ISTEXT($A197))),"",SUMIFS('Movements'!$H$6:$H$505,'Movements'!$C$6:$C$505,$A197,'Movements'!$G$6:$G$505,"Adjustment")),"")</f>
        <v/>
      </c>
      <c r="J197" s="7">
        <f>IFERROR(IF(OR($A197="",NOT(ISTEXT($A197)),NOT(ISNUMBER($G197)),NOT(ISNUMBER($H197)),NOT(ISNUMBER($I197))),"",$G197-$H197+$I197),"")</f>
        <v/>
      </c>
      <c r="K197" s="7">
        <f>IFERROR(IF(OR($A197="",NOT(ISTEXT($A197)),NOT(ISNUMBER($F197)),NOT(ISNUMBER($H197))),"",$F197-$H197),"")</f>
        <v/>
      </c>
      <c r="L197" s="7">
        <f>IFERROR(IF(OR($A197="",NOT(ISTEXT($A197)),NOT(ISNUMBER($J197)),NOT(ISNUMBER($K197))),"",$J197-$K197),"")</f>
        <v/>
      </c>
      <c r="M197" s="6">
        <f>IFERROR(IF(OR($A197="",NOT(ISTEXT($A197)),NOT(ISNUMBER($L197))),"",IF($L197&lt;0,"SHORTAGE","OK")),"")</f>
        <v/>
      </c>
      <c r="N197" s="26" t="n"/>
      <c r="O197" s="27">
        <f>IFERROR(IF(OR($A197="",NOT(ISTEXT($A197)),NOT(ISNUMBER($F197)),NOT(ISNUMBER($N197))),"",$F197*$N197),"")</f>
        <v/>
      </c>
      <c r="P197" s="11" t="n"/>
    </row>
    <row r="198" ht="28" customHeight="1">
      <c r="A198" s="5" t="n"/>
      <c r="B198" s="11" t="n"/>
      <c r="C198" s="11" t="n"/>
      <c r="D198" s="5" t="n"/>
      <c r="E198" s="11" t="n"/>
      <c r="F198" s="14" t="n"/>
      <c r="G198" s="7">
        <f>IFERROR(IF(OR($A198="",NOT(ISTEXT($A198))),"",SUMIFS('Movements'!$H$6:$H$505,'Movements'!$C$6:$C$505,$A198,'Movements'!$G$6:$G$505,"Received")),"")</f>
        <v/>
      </c>
      <c r="H198" s="7">
        <f>IFERROR(IF(OR($A198="",NOT(ISTEXT($A198))),"",SUMIFS('Movements'!$H$6:$H$505,'Movements'!$C$6:$C$505,$A198,'Movements'!$G$6:$G$505,"Issued")),"")</f>
        <v/>
      </c>
      <c r="I198" s="7">
        <f>IFERROR(IF(OR($A198="",NOT(ISTEXT($A198))),"",SUMIFS('Movements'!$H$6:$H$505,'Movements'!$C$6:$C$505,$A198,'Movements'!$G$6:$G$505,"Adjustment")),"")</f>
        <v/>
      </c>
      <c r="J198" s="7">
        <f>IFERROR(IF(OR($A198="",NOT(ISTEXT($A198)),NOT(ISNUMBER($G198)),NOT(ISNUMBER($H198)),NOT(ISNUMBER($I198))),"",$G198-$H198+$I198),"")</f>
        <v/>
      </c>
      <c r="K198" s="7">
        <f>IFERROR(IF(OR($A198="",NOT(ISTEXT($A198)),NOT(ISNUMBER($F198)),NOT(ISNUMBER($H198))),"",$F198-$H198),"")</f>
        <v/>
      </c>
      <c r="L198" s="7">
        <f>IFERROR(IF(OR($A198="",NOT(ISTEXT($A198)),NOT(ISNUMBER($J198)),NOT(ISNUMBER($K198))),"",$J198-$K198),"")</f>
        <v/>
      </c>
      <c r="M198" s="6">
        <f>IFERROR(IF(OR($A198="",NOT(ISTEXT($A198)),NOT(ISNUMBER($L198))),"",IF($L198&lt;0,"SHORTAGE","OK")),"")</f>
        <v/>
      </c>
      <c r="N198" s="26" t="n"/>
      <c r="O198" s="27">
        <f>IFERROR(IF(OR($A198="",NOT(ISTEXT($A198)),NOT(ISNUMBER($F198)),NOT(ISNUMBER($N198))),"",$F198*$N198),"")</f>
        <v/>
      </c>
      <c r="P198" s="11" t="n"/>
    </row>
    <row r="199" ht="28" customHeight="1">
      <c r="A199" s="5" t="n"/>
      <c r="B199" s="11" t="n"/>
      <c r="C199" s="11" t="n"/>
      <c r="D199" s="5" t="n"/>
      <c r="E199" s="11" t="n"/>
      <c r="F199" s="14" t="n"/>
      <c r="G199" s="7">
        <f>IFERROR(IF(OR($A199="",NOT(ISTEXT($A199))),"",SUMIFS('Movements'!$H$6:$H$505,'Movements'!$C$6:$C$505,$A199,'Movements'!$G$6:$G$505,"Received")),"")</f>
        <v/>
      </c>
      <c r="H199" s="7">
        <f>IFERROR(IF(OR($A199="",NOT(ISTEXT($A199))),"",SUMIFS('Movements'!$H$6:$H$505,'Movements'!$C$6:$C$505,$A199,'Movements'!$G$6:$G$505,"Issued")),"")</f>
        <v/>
      </c>
      <c r="I199" s="7">
        <f>IFERROR(IF(OR($A199="",NOT(ISTEXT($A199))),"",SUMIFS('Movements'!$H$6:$H$505,'Movements'!$C$6:$C$505,$A199,'Movements'!$G$6:$G$505,"Adjustment")),"")</f>
        <v/>
      </c>
      <c r="J199" s="7">
        <f>IFERROR(IF(OR($A199="",NOT(ISTEXT($A199)),NOT(ISNUMBER($G199)),NOT(ISNUMBER($H199)),NOT(ISNUMBER($I199))),"",$G199-$H199+$I199),"")</f>
        <v/>
      </c>
      <c r="K199" s="7">
        <f>IFERROR(IF(OR($A199="",NOT(ISTEXT($A199)),NOT(ISNUMBER($F199)),NOT(ISNUMBER($H199))),"",$F199-$H199),"")</f>
        <v/>
      </c>
      <c r="L199" s="7">
        <f>IFERROR(IF(OR($A199="",NOT(ISTEXT($A199)),NOT(ISNUMBER($J199)),NOT(ISNUMBER($K199))),"",$J199-$K199),"")</f>
        <v/>
      </c>
      <c r="M199" s="6">
        <f>IFERROR(IF(OR($A199="",NOT(ISTEXT($A199)),NOT(ISNUMBER($L199))),"",IF($L199&lt;0,"SHORTAGE","OK")),"")</f>
        <v/>
      </c>
      <c r="N199" s="26" t="n"/>
      <c r="O199" s="27">
        <f>IFERROR(IF(OR($A199="",NOT(ISTEXT($A199)),NOT(ISNUMBER($F199)),NOT(ISNUMBER($N199))),"",$F199*$N199),"")</f>
        <v/>
      </c>
      <c r="P199" s="11" t="n"/>
    </row>
    <row r="200" ht="28" customHeight="1">
      <c r="A200" s="5" t="n"/>
      <c r="B200" s="11" t="n"/>
      <c r="C200" s="11" t="n"/>
      <c r="D200" s="5" t="n"/>
      <c r="E200" s="11" t="n"/>
      <c r="F200" s="14" t="n"/>
      <c r="G200" s="7">
        <f>IFERROR(IF(OR($A200="",NOT(ISTEXT($A200))),"",SUMIFS('Movements'!$H$6:$H$505,'Movements'!$C$6:$C$505,$A200,'Movements'!$G$6:$G$505,"Received")),"")</f>
        <v/>
      </c>
      <c r="H200" s="7">
        <f>IFERROR(IF(OR($A200="",NOT(ISTEXT($A200))),"",SUMIFS('Movements'!$H$6:$H$505,'Movements'!$C$6:$C$505,$A200,'Movements'!$G$6:$G$505,"Issued")),"")</f>
        <v/>
      </c>
      <c r="I200" s="7">
        <f>IFERROR(IF(OR($A200="",NOT(ISTEXT($A200))),"",SUMIFS('Movements'!$H$6:$H$505,'Movements'!$C$6:$C$505,$A200,'Movements'!$G$6:$G$505,"Adjustment")),"")</f>
        <v/>
      </c>
      <c r="J200" s="7">
        <f>IFERROR(IF(OR($A200="",NOT(ISTEXT($A200)),NOT(ISNUMBER($G200)),NOT(ISNUMBER($H200)),NOT(ISNUMBER($I200))),"",$G200-$H200+$I200),"")</f>
        <v/>
      </c>
      <c r="K200" s="7">
        <f>IFERROR(IF(OR($A200="",NOT(ISTEXT($A200)),NOT(ISNUMBER($F200)),NOT(ISNUMBER($H200))),"",$F200-$H200),"")</f>
        <v/>
      </c>
      <c r="L200" s="7">
        <f>IFERROR(IF(OR($A200="",NOT(ISTEXT($A200)),NOT(ISNUMBER($J200)),NOT(ISNUMBER($K200))),"",$J200-$K200),"")</f>
        <v/>
      </c>
      <c r="M200" s="6">
        <f>IFERROR(IF(OR($A200="",NOT(ISTEXT($A200)),NOT(ISNUMBER($L200))),"",IF($L200&lt;0,"SHORTAGE","OK")),"")</f>
        <v/>
      </c>
      <c r="N200" s="26" t="n"/>
      <c r="O200" s="27">
        <f>IFERROR(IF(OR($A200="",NOT(ISTEXT($A200)),NOT(ISNUMBER($F200)),NOT(ISNUMBER($N200))),"",$F200*$N200),"")</f>
        <v/>
      </c>
      <c r="P200" s="11" t="n"/>
    </row>
    <row r="201" ht="28" customHeight="1">
      <c r="A201" s="5" t="n"/>
      <c r="B201" s="11" t="n"/>
      <c r="C201" s="11" t="n"/>
      <c r="D201" s="5" t="n"/>
      <c r="E201" s="11" t="n"/>
      <c r="F201" s="14" t="n"/>
      <c r="G201" s="7">
        <f>IFERROR(IF(OR($A201="",NOT(ISTEXT($A201))),"",SUMIFS('Movements'!$H$6:$H$505,'Movements'!$C$6:$C$505,$A201,'Movements'!$G$6:$G$505,"Received")),"")</f>
        <v/>
      </c>
      <c r="H201" s="7">
        <f>IFERROR(IF(OR($A201="",NOT(ISTEXT($A201))),"",SUMIFS('Movements'!$H$6:$H$505,'Movements'!$C$6:$C$505,$A201,'Movements'!$G$6:$G$505,"Issued")),"")</f>
        <v/>
      </c>
      <c r="I201" s="7">
        <f>IFERROR(IF(OR($A201="",NOT(ISTEXT($A201))),"",SUMIFS('Movements'!$H$6:$H$505,'Movements'!$C$6:$C$505,$A201,'Movements'!$G$6:$G$505,"Adjustment")),"")</f>
        <v/>
      </c>
      <c r="J201" s="7">
        <f>IFERROR(IF(OR($A201="",NOT(ISTEXT($A201)),NOT(ISNUMBER($G201)),NOT(ISNUMBER($H201)),NOT(ISNUMBER($I201))),"",$G201-$H201+$I201),"")</f>
        <v/>
      </c>
      <c r="K201" s="7">
        <f>IFERROR(IF(OR($A201="",NOT(ISTEXT($A201)),NOT(ISNUMBER($F201)),NOT(ISNUMBER($H201))),"",$F201-$H201),"")</f>
        <v/>
      </c>
      <c r="L201" s="7">
        <f>IFERROR(IF(OR($A201="",NOT(ISTEXT($A201)),NOT(ISNUMBER($J201)),NOT(ISNUMBER($K201))),"",$J201-$K201),"")</f>
        <v/>
      </c>
      <c r="M201" s="6">
        <f>IFERROR(IF(OR($A201="",NOT(ISTEXT($A201)),NOT(ISNUMBER($L201))),"",IF($L201&lt;0,"SHORTAGE","OK")),"")</f>
        <v/>
      </c>
      <c r="N201" s="26" t="n"/>
      <c r="O201" s="27">
        <f>IFERROR(IF(OR($A201="",NOT(ISTEXT($A201)),NOT(ISNUMBER($F201)),NOT(ISNUMBER($N201))),"",$F201*$N201),"")</f>
        <v/>
      </c>
      <c r="P201" s="11" t="n"/>
    </row>
    <row r="202" ht="28" customHeight="1">
      <c r="A202" s="5" t="n"/>
      <c r="B202" s="11" t="n"/>
      <c r="C202" s="11" t="n"/>
      <c r="D202" s="5" t="n"/>
      <c r="E202" s="11" t="n"/>
      <c r="F202" s="14" t="n"/>
      <c r="G202" s="7">
        <f>IFERROR(IF(OR($A202="",NOT(ISTEXT($A202))),"",SUMIFS('Movements'!$H$6:$H$505,'Movements'!$C$6:$C$505,$A202,'Movements'!$G$6:$G$505,"Received")),"")</f>
        <v/>
      </c>
      <c r="H202" s="7">
        <f>IFERROR(IF(OR($A202="",NOT(ISTEXT($A202))),"",SUMIFS('Movements'!$H$6:$H$505,'Movements'!$C$6:$C$505,$A202,'Movements'!$G$6:$G$505,"Issued")),"")</f>
        <v/>
      </c>
      <c r="I202" s="7">
        <f>IFERROR(IF(OR($A202="",NOT(ISTEXT($A202))),"",SUMIFS('Movements'!$H$6:$H$505,'Movements'!$C$6:$C$505,$A202,'Movements'!$G$6:$G$505,"Adjustment")),"")</f>
        <v/>
      </c>
      <c r="J202" s="7">
        <f>IFERROR(IF(OR($A202="",NOT(ISTEXT($A202)),NOT(ISNUMBER($G202)),NOT(ISNUMBER($H202)),NOT(ISNUMBER($I202))),"",$G202-$H202+$I202),"")</f>
        <v/>
      </c>
      <c r="K202" s="7">
        <f>IFERROR(IF(OR($A202="",NOT(ISTEXT($A202)),NOT(ISNUMBER($F202)),NOT(ISNUMBER($H202))),"",$F202-$H202),"")</f>
        <v/>
      </c>
      <c r="L202" s="7">
        <f>IFERROR(IF(OR($A202="",NOT(ISTEXT($A202)),NOT(ISNUMBER($J202)),NOT(ISNUMBER($K202))),"",$J202-$K202),"")</f>
        <v/>
      </c>
      <c r="M202" s="6">
        <f>IFERROR(IF(OR($A202="",NOT(ISTEXT($A202)),NOT(ISNUMBER($L202))),"",IF($L202&lt;0,"SHORTAGE","OK")),"")</f>
        <v/>
      </c>
      <c r="N202" s="26" t="n"/>
      <c r="O202" s="27">
        <f>IFERROR(IF(OR($A202="",NOT(ISTEXT($A202)),NOT(ISNUMBER($F202)),NOT(ISNUMBER($N202))),"",$F202*$N202),"")</f>
        <v/>
      </c>
      <c r="P202" s="11" t="n"/>
    </row>
    <row r="203" ht="28" customHeight="1">
      <c r="A203" s="5" t="n"/>
      <c r="B203" s="11" t="n"/>
      <c r="C203" s="11" t="n"/>
      <c r="D203" s="5" t="n"/>
      <c r="E203" s="11" t="n"/>
      <c r="F203" s="14" t="n"/>
      <c r="G203" s="7">
        <f>IFERROR(IF(OR($A203="",NOT(ISTEXT($A203))),"",SUMIFS('Movements'!$H$6:$H$505,'Movements'!$C$6:$C$505,$A203,'Movements'!$G$6:$G$505,"Received")),"")</f>
        <v/>
      </c>
      <c r="H203" s="7">
        <f>IFERROR(IF(OR($A203="",NOT(ISTEXT($A203))),"",SUMIFS('Movements'!$H$6:$H$505,'Movements'!$C$6:$C$505,$A203,'Movements'!$G$6:$G$505,"Issued")),"")</f>
        <v/>
      </c>
      <c r="I203" s="7">
        <f>IFERROR(IF(OR($A203="",NOT(ISTEXT($A203))),"",SUMIFS('Movements'!$H$6:$H$505,'Movements'!$C$6:$C$505,$A203,'Movements'!$G$6:$G$505,"Adjustment")),"")</f>
        <v/>
      </c>
      <c r="J203" s="7">
        <f>IFERROR(IF(OR($A203="",NOT(ISTEXT($A203)),NOT(ISNUMBER($G203)),NOT(ISNUMBER($H203)),NOT(ISNUMBER($I203))),"",$G203-$H203+$I203),"")</f>
        <v/>
      </c>
      <c r="K203" s="7">
        <f>IFERROR(IF(OR($A203="",NOT(ISTEXT($A203)),NOT(ISNUMBER($F203)),NOT(ISNUMBER($H203))),"",$F203-$H203),"")</f>
        <v/>
      </c>
      <c r="L203" s="7">
        <f>IFERROR(IF(OR($A203="",NOT(ISTEXT($A203)),NOT(ISNUMBER($J203)),NOT(ISNUMBER($K203))),"",$J203-$K203),"")</f>
        <v/>
      </c>
      <c r="M203" s="6">
        <f>IFERROR(IF(OR($A203="",NOT(ISTEXT($A203)),NOT(ISNUMBER($L203))),"",IF($L203&lt;0,"SHORTAGE","OK")),"")</f>
        <v/>
      </c>
      <c r="N203" s="26" t="n"/>
      <c r="O203" s="27">
        <f>IFERROR(IF(OR($A203="",NOT(ISTEXT($A203)),NOT(ISNUMBER($F203)),NOT(ISNUMBER($N203))),"",$F203*$N203),"")</f>
        <v/>
      </c>
      <c r="P203" s="11" t="n"/>
    </row>
    <row r="204" ht="28" customHeight="1">
      <c r="A204" s="5" t="n"/>
      <c r="B204" s="11" t="n"/>
      <c r="C204" s="11" t="n"/>
      <c r="D204" s="5" t="n"/>
      <c r="E204" s="11" t="n"/>
      <c r="F204" s="14" t="n"/>
      <c r="G204" s="7">
        <f>IFERROR(IF(OR($A204="",NOT(ISTEXT($A204))),"",SUMIFS('Movements'!$H$6:$H$505,'Movements'!$C$6:$C$505,$A204,'Movements'!$G$6:$G$505,"Received")),"")</f>
        <v/>
      </c>
      <c r="H204" s="7">
        <f>IFERROR(IF(OR($A204="",NOT(ISTEXT($A204))),"",SUMIFS('Movements'!$H$6:$H$505,'Movements'!$C$6:$C$505,$A204,'Movements'!$G$6:$G$505,"Issued")),"")</f>
        <v/>
      </c>
      <c r="I204" s="7">
        <f>IFERROR(IF(OR($A204="",NOT(ISTEXT($A204))),"",SUMIFS('Movements'!$H$6:$H$505,'Movements'!$C$6:$C$505,$A204,'Movements'!$G$6:$G$505,"Adjustment")),"")</f>
        <v/>
      </c>
      <c r="J204" s="7">
        <f>IFERROR(IF(OR($A204="",NOT(ISTEXT($A204)),NOT(ISNUMBER($G204)),NOT(ISNUMBER($H204)),NOT(ISNUMBER($I204))),"",$G204-$H204+$I204),"")</f>
        <v/>
      </c>
      <c r="K204" s="7">
        <f>IFERROR(IF(OR($A204="",NOT(ISTEXT($A204)),NOT(ISNUMBER($F204)),NOT(ISNUMBER($H204))),"",$F204-$H204),"")</f>
        <v/>
      </c>
      <c r="L204" s="7">
        <f>IFERROR(IF(OR($A204="",NOT(ISTEXT($A204)),NOT(ISNUMBER($J204)),NOT(ISNUMBER($K204))),"",$J204-$K204),"")</f>
        <v/>
      </c>
      <c r="M204" s="6">
        <f>IFERROR(IF(OR($A204="",NOT(ISTEXT($A204)),NOT(ISNUMBER($L204))),"",IF($L204&lt;0,"SHORTAGE","OK")),"")</f>
        <v/>
      </c>
      <c r="N204" s="26" t="n"/>
      <c r="O204" s="27">
        <f>IFERROR(IF(OR($A204="",NOT(ISTEXT($A204)),NOT(ISNUMBER($F204)),NOT(ISNUMBER($N204))),"",$F204*$N204),"")</f>
        <v/>
      </c>
      <c r="P204" s="11" t="n"/>
    </row>
    <row r="205" ht="28" customHeight="1">
      <c r="A205" s="5" t="n"/>
      <c r="B205" s="11" t="n"/>
      <c r="C205" s="11" t="n"/>
      <c r="D205" s="5" t="n"/>
      <c r="E205" s="11" t="n"/>
      <c r="F205" s="14" t="n"/>
      <c r="G205" s="7">
        <f>IFERROR(IF(OR($A205="",NOT(ISTEXT($A205))),"",SUMIFS('Movements'!$H$6:$H$505,'Movements'!$C$6:$C$505,$A205,'Movements'!$G$6:$G$505,"Received")),"")</f>
        <v/>
      </c>
      <c r="H205" s="7">
        <f>IFERROR(IF(OR($A205="",NOT(ISTEXT($A205))),"",SUMIFS('Movements'!$H$6:$H$505,'Movements'!$C$6:$C$505,$A205,'Movements'!$G$6:$G$505,"Issued")),"")</f>
        <v/>
      </c>
      <c r="I205" s="7">
        <f>IFERROR(IF(OR($A205="",NOT(ISTEXT($A205))),"",SUMIFS('Movements'!$H$6:$H$505,'Movements'!$C$6:$C$505,$A205,'Movements'!$G$6:$G$505,"Adjustment")),"")</f>
        <v/>
      </c>
      <c r="J205" s="7">
        <f>IFERROR(IF(OR($A205="",NOT(ISTEXT($A205)),NOT(ISNUMBER($G205)),NOT(ISNUMBER($H205)),NOT(ISNUMBER($I205))),"",$G205-$H205+$I205),"")</f>
        <v/>
      </c>
      <c r="K205" s="7">
        <f>IFERROR(IF(OR($A205="",NOT(ISTEXT($A205)),NOT(ISNUMBER($F205)),NOT(ISNUMBER($H205))),"",$F205-$H205),"")</f>
        <v/>
      </c>
      <c r="L205" s="7">
        <f>IFERROR(IF(OR($A205="",NOT(ISTEXT($A205)),NOT(ISNUMBER($J205)),NOT(ISNUMBER($K205))),"",$J205-$K205),"")</f>
        <v/>
      </c>
      <c r="M205" s="6">
        <f>IFERROR(IF(OR($A205="",NOT(ISTEXT($A205)),NOT(ISNUMBER($L205))),"",IF($L205&lt;0,"SHORTAGE","OK")),"")</f>
        <v/>
      </c>
      <c r="N205" s="26" t="n"/>
      <c r="O205" s="27">
        <f>IFERROR(IF(OR($A205="",NOT(ISTEXT($A205)),NOT(ISNUMBER($F205)),NOT(ISNUMBER($N205))),"",$F205*$N205),"")</f>
        <v/>
      </c>
      <c r="P205" s="11" t="n"/>
    </row>
  </sheetData>
  <mergeCells count="1">
    <mergeCell ref="A1:P1"/>
  </mergeCells>
  <conditionalFormatting sqref="A6:A205">
    <cfRule type="expression" priority="1" dxfId="0">
      <formula>AND($A6&lt;&gt;"",COUNTIF($A$6:$A$205,$A6)&gt;1)</formula>
    </cfRule>
  </conditionalFormatting>
  <conditionalFormatting sqref="A6:P205">
    <cfRule type="expression" priority="2" dxfId="2">
      <formula>AND($B6&lt;&gt;"",$E6&lt;&gt;"",COUNTIFS($B$6:$B$205,$B6,$E$6:$E$205,$E6)&gt;1)</formula>
    </cfRule>
  </conditionalFormatting>
  <conditionalFormatting sqref="M6:M205">
    <cfRule type="expression" priority="3" dxfId="0">
      <formula>$M6="SHORTAGE"</formula>
    </cfRule>
  </conditionalFormatting>
  <conditionalFormatting sqref="L6:L205">
    <cfRule type="expression" priority="4" dxfId="3">
      <formula>$L6&lt;0</formula>
    </cfRule>
  </conditionalFormatting>
  <dataValidations count="5">
    <dataValidation sqref="A6:A205" showErrorMessage="1" showInputMessage="1" allowBlank="1" type="custom">
      <formula1>=OR($A6&lt;&gt;"",COUNTA($B6:$F6)=0)</formula1>
    </dataValidation>
    <dataValidation sqref="D6:D205" showErrorMessage="1" showInputMessage="1" allowBlank="1" type="list">
      <formula1>='Setup'!$A$11:$A$110</formula1>
    </dataValidation>
    <dataValidation sqref="E6:E205" showErrorMessage="1" showInputMessage="1" allowBlank="1" type="list">
      <formula1>='Setup'!$D$11:$D$110</formula1>
    </dataValidation>
    <dataValidation sqref="F6:F205" showErrorMessage="1" showInputMessage="1" allowBlank="1" type="decimal" operator="greaterThanOrEqual">
      <formula1>0</formula1>
    </dataValidation>
    <dataValidation sqref="N6:N205" showErrorMessage="1" showInputMessage="1" allowBlank="1" type="decimal" operator="greaterThanOrEqual">
      <formula1>0</formula1>
    </dataValidation>
  </dataValidations>
  <pageMargins left="0.75" right="0.75" top="1" bottom="1" header="0.5" footer="0.5"/>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sheetPr>
  <dimension ref="A1:K505"/>
  <sheetViews>
    <sheetView showGridLines="0" workbookViewId="0">
      <pane ySplit="5" topLeftCell="A6" activePane="bottomLeft" state="frozen"/>
      <selection pane="bottomLeft" activeCell="A1" sqref="A1"/>
    </sheetView>
  </sheetViews>
  <sheetFormatPr baseColWidth="8" defaultRowHeight="15"/>
  <cols>
    <col width="15" customWidth="1" min="1" max="1"/>
    <col width="14" customWidth="1" min="2" max="2"/>
    <col width="18" customWidth="1" min="3" max="3"/>
    <col width="16" customWidth="1" min="4" max="4"/>
    <col width="10" customWidth="1" min="5" max="5"/>
    <col width="23" customWidth="1" min="6" max="6"/>
    <col width="16" customWidth="1" min="7" max="7"/>
    <col width="13" customWidth="1" min="8" max="8"/>
    <col width="25" customWidth="1" min="9" max="9"/>
    <col width="17" customWidth="1" min="10" max="10"/>
    <col width="35" customWidth="1" min="11" max="11"/>
  </cols>
  <sheetData>
    <row r="1" ht="28" customHeight="1">
      <c r="A1" s="1" t="inlineStr">
        <is>
          <t>Material Movements Ledger</t>
        </is>
      </c>
      <c r="B1" s="23" t="n"/>
      <c r="C1" s="23" t="n"/>
      <c r="D1" s="23" t="n"/>
      <c r="E1" s="23" t="n"/>
      <c r="F1" s="23" t="n"/>
      <c r="G1" s="23" t="n"/>
      <c r="H1" s="23" t="n"/>
      <c r="I1" s="23" t="n"/>
      <c r="J1" s="23" t="n"/>
      <c r="K1" s="24" t="n"/>
    </row>
    <row r="2">
      <c r="A2" s="2" t="inlineStr">
        <is>
          <t>Project Name</t>
        </is>
      </c>
      <c r="B2" s="3">
        <f>IFERROR(IF(OR('Setup'!$B$3="",NOT(ISTEXT('Setup'!$B$3))),"",'Setup'!$B$3),"")</f>
        <v/>
      </c>
    </row>
    <row r="5" ht="36" customHeight="1">
      <c r="A5" s="2" t="inlineStr">
        <is>
          <t>Movement ID</t>
        </is>
      </c>
      <c r="B5" s="2" t="inlineStr">
        <is>
          <t>Movement Date</t>
        </is>
      </c>
      <c r="C5" s="2" t="inlineStr">
        <is>
          <t>Material Record ID</t>
        </is>
      </c>
      <c r="D5" s="2" t="inlineStr">
        <is>
          <t>Item</t>
        </is>
      </c>
      <c r="E5" s="2" t="inlineStr">
        <is>
          <t>Unit</t>
        </is>
      </c>
      <c r="F5" s="2" t="inlineStr">
        <is>
          <t>Location</t>
        </is>
      </c>
      <c r="G5" s="2" t="inlineStr">
        <is>
          <t>Movement Type</t>
        </is>
      </c>
      <c r="H5" s="2" t="inlineStr">
        <is>
          <t>Quantity</t>
        </is>
      </c>
      <c r="I5" s="2" t="inlineStr">
        <is>
          <t>Delivery/Issue Reference</t>
        </is>
      </c>
      <c r="J5" s="2" t="inlineStr">
        <is>
          <t>Entered By</t>
        </is>
      </c>
      <c r="K5" s="2" t="inlineStr">
        <is>
          <t>Notes</t>
        </is>
      </c>
    </row>
    <row r="6" ht="28" customHeight="1">
      <c r="A6" s="5" t="inlineStr">
        <is>
          <t>MOV-001</t>
        </is>
      </c>
      <c r="B6" s="28" t="n">
        <v>46259</v>
      </c>
      <c r="C6" s="5" t="inlineStr">
        <is>
          <t>MAT-001</t>
        </is>
      </c>
      <c r="D6" s="3">
        <f>IFERROR(IF(OR($C6="",NOT(ISTEXT($C6))),"",VLOOKUP($C6,'Materials'!$A$6:$P$205,2,FALSE)),"")</f>
        <v/>
      </c>
      <c r="E6" s="6">
        <f>IFERROR(IF(OR($C6="",NOT(ISTEXT($C6))),"",VLOOKUP($C6,'Materials'!$A$6:$P$205,4,FALSE)),"")</f>
        <v/>
      </c>
      <c r="F6" s="3">
        <f>IFERROR(IF(OR($C6="",NOT(ISTEXT($C6))),"",VLOOKUP($C6,'Materials'!$A$6:$P$205,5,FALSE)),"")</f>
        <v/>
      </c>
      <c r="G6" s="5" t="inlineStr">
        <is>
          <t>Received</t>
        </is>
      </c>
      <c r="H6" s="14" t="n">
        <v>60</v>
      </c>
      <c r="I6" s="11" t="inlineStr">
        <is>
          <t>DEL-1001</t>
        </is>
      </c>
      <c r="J6" s="11" t="inlineStr">
        <is>
          <t>Alex M.</t>
        </is>
      </c>
      <c r="K6" s="11" t="inlineStr">
        <is>
          <t>Sample delivery</t>
        </is>
      </c>
    </row>
    <row r="7" ht="28" customHeight="1">
      <c r="A7" s="5" t="inlineStr">
        <is>
          <t>MOV-002</t>
        </is>
      </c>
      <c r="B7" s="28" t="n">
        <v>46261</v>
      </c>
      <c r="C7" s="5" t="inlineStr">
        <is>
          <t>MAT-001</t>
        </is>
      </c>
      <c r="D7" s="3">
        <f>IFERROR(IF(OR($C7="",NOT(ISTEXT($C7))),"",VLOOKUP($C7,'Materials'!$A$6:$P$205,2,FALSE)),"")</f>
        <v/>
      </c>
      <c r="E7" s="6">
        <f>IFERROR(IF(OR($C7="",NOT(ISTEXT($C7))),"",VLOOKUP($C7,'Materials'!$A$6:$P$205,4,FALSE)),"")</f>
        <v/>
      </c>
      <c r="F7" s="3">
        <f>IFERROR(IF(OR($C7="",NOT(ISTEXT($C7))),"",VLOOKUP($C7,'Materials'!$A$6:$P$205,5,FALSE)),"")</f>
        <v/>
      </c>
      <c r="G7" s="5" t="inlineStr">
        <is>
          <t>Issued</t>
        </is>
      </c>
      <c r="H7" s="14" t="n">
        <v>25</v>
      </c>
      <c r="I7" s="11" t="inlineStr">
        <is>
          <t>ISS-2001</t>
        </is>
      </c>
      <c r="J7" s="11" t="inlineStr">
        <is>
          <t>Alex M.</t>
        </is>
      </c>
      <c r="K7" s="11" t="inlineStr">
        <is>
          <t>Sample placement issue</t>
        </is>
      </c>
    </row>
    <row r="8" ht="28" customHeight="1">
      <c r="A8" s="5" t="inlineStr">
        <is>
          <t>MOV-003</t>
        </is>
      </c>
      <c r="B8" s="28" t="n">
        <v>46260</v>
      </c>
      <c r="C8" s="5" t="inlineStr">
        <is>
          <t>MAT-002</t>
        </is>
      </c>
      <c r="D8" s="3">
        <f>IFERROR(IF(OR($C8="",NOT(ISTEXT($C8))),"",VLOOKUP($C8,'Materials'!$A$6:$P$205,2,FALSE)),"")</f>
        <v/>
      </c>
      <c r="E8" s="6">
        <f>IFERROR(IF(OR($C8="",NOT(ISTEXT($C8))),"",VLOOKUP($C8,'Materials'!$A$6:$P$205,4,FALSE)),"")</f>
        <v/>
      </c>
      <c r="F8" s="3">
        <f>IFERROR(IF(OR($C8="",NOT(ISTEXT($C8))),"",VLOOKUP($C8,'Materials'!$A$6:$P$205,5,FALSE)),"")</f>
        <v/>
      </c>
      <c r="G8" s="5" t="inlineStr">
        <is>
          <t>Received</t>
        </is>
      </c>
      <c r="H8" s="14" t="n">
        <v>180</v>
      </c>
      <c r="I8" s="11" t="inlineStr">
        <is>
          <t>DEL-1002</t>
        </is>
      </c>
      <c r="J8" s="11" t="inlineStr">
        <is>
          <t>Alex M.</t>
        </is>
      </c>
      <c r="K8" s="11" t="inlineStr">
        <is>
          <t>Sample delivery</t>
        </is>
      </c>
    </row>
    <row r="9" ht="28" customHeight="1">
      <c r="A9" s="5" t="inlineStr">
        <is>
          <t>MOV-004</t>
        </is>
      </c>
      <c r="B9" s="28" t="n">
        <v>46260</v>
      </c>
      <c r="C9" s="5" t="inlineStr">
        <is>
          <t>MAT-003</t>
        </is>
      </c>
      <c r="D9" s="3">
        <f>IFERROR(IF(OR($C9="",NOT(ISTEXT($C9))),"",VLOOKUP($C9,'Materials'!$A$6:$P$205,2,FALSE)),"")</f>
        <v/>
      </c>
      <c r="E9" s="6">
        <f>IFERROR(IF(OR($C9="",NOT(ISTEXT($C9))),"",VLOOKUP($C9,'Materials'!$A$6:$P$205,4,FALSE)),"")</f>
        <v/>
      </c>
      <c r="F9" s="3">
        <f>IFERROR(IF(OR($C9="",NOT(ISTEXT($C9))),"",VLOOKUP($C9,'Materials'!$A$6:$P$205,5,FALSE)),"")</f>
        <v/>
      </c>
      <c r="G9" s="5" t="inlineStr">
        <is>
          <t>Received</t>
        </is>
      </c>
      <c r="H9" s="14" t="n">
        <v>100</v>
      </c>
      <c r="I9" s="11" t="inlineStr">
        <is>
          <t>DEL-1003</t>
        </is>
      </c>
      <c r="J9" s="11" t="inlineStr">
        <is>
          <t>Alex M.</t>
        </is>
      </c>
      <c r="K9" s="11" t="inlineStr">
        <is>
          <t>Sample delivery</t>
        </is>
      </c>
    </row>
    <row r="10" ht="28" customHeight="1">
      <c r="A10" s="5" t="inlineStr">
        <is>
          <t>MOV-005</t>
        </is>
      </c>
      <c r="B10" s="28" t="n">
        <v>46262</v>
      </c>
      <c r="C10" s="5" t="inlineStr">
        <is>
          <t>MAT-003</t>
        </is>
      </c>
      <c r="D10" s="3">
        <f>IFERROR(IF(OR($C10="",NOT(ISTEXT($C10))),"",VLOOKUP($C10,'Materials'!$A$6:$P$205,2,FALSE)),"")</f>
        <v/>
      </c>
      <c r="E10" s="6">
        <f>IFERROR(IF(OR($C10="",NOT(ISTEXT($C10))),"",VLOOKUP($C10,'Materials'!$A$6:$P$205,4,FALSE)),"")</f>
        <v/>
      </c>
      <c r="F10" s="3">
        <f>IFERROR(IF(OR($C10="",NOT(ISTEXT($C10))),"",VLOOKUP($C10,'Materials'!$A$6:$P$205,5,FALSE)),"")</f>
        <v/>
      </c>
      <c r="G10" s="5" t="inlineStr">
        <is>
          <t>Issued</t>
        </is>
      </c>
      <c r="H10" s="14" t="n">
        <v>40</v>
      </c>
      <c r="I10" s="11" t="inlineStr">
        <is>
          <t>ISS-2002</t>
        </is>
      </c>
      <c r="J10" s="11" t="inlineStr">
        <is>
          <t>Alex M.</t>
        </is>
      </c>
      <c r="K10" s="11" t="inlineStr">
        <is>
          <t>Sample formwork issue</t>
        </is>
      </c>
    </row>
    <row r="11" ht="28" customHeight="1">
      <c r="A11" s="5" t="inlineStr">
        <is>
          <t>MOV-006</t>
        </is>
      </c>
      <c r="B11" s="28" t="n">
        <v>46261</v>
      </c>
      <c r="C11" s="5" t="inlineStr">
        <is>
          <t>MAT-004</t>
        </is>
      </c>
      <c r="D11" s="3">
        <f>IFERROR(IF(OR($C11="",NOT(ISTEXT($C11))),"",VLOOKUP($C11,'Materials'!$A$6:$P$205,2,FALSE)),"")</f>
        <v/>
      </c>
      <c r="E11" s="6">
        <f>IFERROR(IF(OR($C11="",NOT(ISTEXT($C11))),"",VLOOKUP($C11,'Materials'!$A$6:$P$205,4,FALSE)),"")</f>
        <v/>
      </c>
      <c r="F11" s="3">
        <f>IFERROR(IF(OR($C11="",NOT(ISTEXT($C11))),"",VLOOKUP($C11,'Materials'!$A$6:$P$205,5,FALSE)),"")</f>
        <v/>
      </c>
      <c r="G11" s="5" t="inlineStr">
        <is>
          <t>Received</t>
        </is>
      </c>
      <c r="H11" s="14" t="n">
        <v>240</v>
      </c>
      <c r="I11" s="11" t="inlineStr">
        <is>
          <t>DEL-1004</t>
        </is>
      </c>
      <c r="J11" s="11" t="inlineStr">
        <is>
          <t>Alex M.</t>
        </is>
      </c>
      <c r="K11" s="11" t="inlineStr">
        <is>
          <t>Sample delivery</t>
        </is>
      </c>
    </row>
    <row r="12" ht="28" customHeight="1">
      <c r="A12" s="5" t="inlineStr">
        <is>
          <t>MOV-007</t>
        </is>
      </c>
      <c r="B12" s="28" t="n">
        <v>46263</v>
      </c>
      <c r="C12" s="5" t="inlineStr">
        <is>
          <t>MAT-004</t>
        </is>
      </c>
      <c r="D12" s="3">
        <f>IFERROR(IF(OR($C12="",NOT(ISTEXT($C12))),"",VLOOKUP($C12,'Materials'!$A$6:$P$205,2,FALSE)),"")</f>
        <v/>
      </c>
      <c r="E12" s="6">
        <f>IFERROR(IF(OR($C12="",NOT(ISTEXT($C12))),"",VLOOKUP($C12,'Materials'!$A$6:$P$205,4,FALSE)),"")</f>
        <v/>
      </c>
      <c r="F12" s="3">
        <f>IFERROR(IF(OR($C12="",NOT(ISTEXT($C12))),"",VLOOKUP($C12,'Materials'!$A$6:$P$205,5,FALSE)),"")</f>
        <v/>
      </c>
      <c r="G12" s="5" t="inlineStr">
        <is>
          <t>Issued</t>
        </is>
      </c>
      <c r="H12" s="14" t="n">
        <v>70</v>
      </c>
      <c r="I12" s="11" t="inlineStr">
        <is>
          <t>ISS-2003</t>
        </is>
      </c>
      <c r="J12" s="11" t="inlineStr">
        <is>
          <t>Alex M.</t>
        </is>
      </c>
      <c r="K12" s="11" t="inlineStr">
        <is>
          <t>Sample framing issue</t>
        </is>
      </c>
    </row>
    <row r="13" ht="28" customHeight="1">
      <c r="A13" s="5" t="inlineStr">
        <is>
          <t>MOV-008</t>
        </is>
      </c>
      <c r="B13" s="28" t="n">
        <v>46263</v>
      </c>
      <c r="C13" s="5" t="inlineStr">
        <is>
          <t>MAT-004</t>
        </is>
      </c>
      <c r="D13" s="3">
        <f>IFERROR(IF(OR($C13="",NOT(ISTEXT($C13))),"",VLOOKUP($C13,'Materials'!$A$6:$P$205,2,FALSE)),"")</f>
        <v/>
      </c>
      <c r="E13" s="6">
        <f>IFERROR(IF(OR($C13="",NOT(ISTEXT($C13))),"",VLOOKUP($C13,'Materials'!$A$6:$P$205,4,FALSE)),"")</f>
        <v/>
      </c>
      <c r="F13" s="3">
        <f>IFERROR(IF(OR($C13="",NOT(ISTEXT($C13))),"",VLOOKUP($C13,'Materials'!$A$6:$P$205,5,FALSE)),"")</f>
        <v/>
      </c>
      <c r="G13" s="5" t="inlineStr">
        <is>
          <t>Adjustment</t>
        </is>
      </c>
      <c r="H13" s="14" t="n">
        <v>-5</v>
      </c>
      <c r="I13" s="11" t="inlineStr">
        <is>
          <t>ADJ-3001</t>
        </is>
      </c>
      <c r="J13" s="11" t="inlineStr">
        <is>
          <t>Alex M.</t>
        </is>
      </c>
      <c r="K13" s="11" t="inlineStr">
        <is>
          <t>Sample damaged material adjustment</t>
        </is>
      </c>
    </row>
    <row r="14" ht="28" customHeight="1">
      <c r="A14" s="5" t="inlineStr">
        <is>
          <t>MOV-009</t>
        </is>
      </c>
      <c r="B14" s="28" t="n">
        <v>46262</v>
      </c>
      <c r="C14" s="5" t="inlineStr">
        <is>
          <t>MAT-006</t>
        </is>
      </c>
      <c r="D14" s="3">
        <f>IFERROR(IF(OR($C14="",NOT(ISTEXT($C14))),"",VLOOKUP($C14,'Materials'!$A$6:$P$205,2,FALSE)),"")</f>
        <v/>
      </c>
      <c r="E14" s="6">
        <f>IFERROR(IF(OR($C14="",NOT(ISTEXT($C14))),"",VLOOKUP($C14,'Materials'!$A$6:$P$205,4,FALSE)),"")</f>
        <v/>
      </c>
      <c r="F14" s="3">
        <f>IFERROR(IF(OR($C14="",NOT(ISTEXT($C14))),"",VLOOKUP($C14,'Materials'!$A$6:$P$205,5,FALSE)),"")</f>
        <v/>
      </c>
      <c r="G14" s="5" t="inlineStr">
        <is>
          <t>Received</t>
        </is>
      </c>
      <c r="H14" s="14" t="n">
        <v>250</v>
      </c>
      <c r="I14" s="11" t="inlineStr">
        <is>
          <t>DEL-1005</t>
        </is>
      </c>
      <c r="J14" s="11" t="inlineStr">
        <is>
          <t>Alex M.</t>
        </is>
      </c>
      <c r="K14" s="11" t="inlineStr">
        <is>
          <t>Sample delivery</t>
        </is>
      </c>
    </row>
    <row r="15" ht="28" customHeight="1">
      <c r="A15" s="5" t="inlineStr">
        <is>
          <t>MOV-010</t>
        </is>
      </c>
      <c r="B15" s="28" t="n">
        <v>46262</v>
      </c>
      <c r="C15" s="5" t="inlineStr">
        <is>
          <t>MAT-007</t>
        </is>
      </c>
      <c r="D15" s="3">
        <f>IFERROR(IF(OR($C15="",NOT(ISTEXT($C15))),"",VLOOKUP($C15,'Materials'!$A$6:$P$205,2,FALSE)),"")</f>
        <v/>
      </c>
      <c r="E15" s="6">
        <f>IFERROR(IF(OR($C15="",NOT(ISTEXT($C15))),"",VLOOKUP($C15,'Materials'!$A$6:$P$205,4,FALSE)),"")</f>
        <v/>
      </c>
      <c r="F15" s="3">
        <f>IFERROR(IF(OR($C15="",NOT(ISTEXT($C15))),"",VLOOKUP($C15,'Materials'!$A$6:$P$205,5,FALSE)),"")</f>
        <v/>
      </c>
      <c r="G15" s="5" t="inlineStr">
        <is>
          <t>Received</t>
        </is>
      </c>
      <c r="H15" s="14" t="n">
        <v>150</v>
      </c>
      <c r="I15" s="11" t="inlineStr">
        <is>
          <t>DEL-1006</t>
        </is>
      </c>
      <c r="J15" s="11" t="inlineStr">
        <is>
          <t>Alex M.</t>
        </is>
      </c>
      <c r="K15" s="11" t="inlineStr">
        <is>
          <t>Sample delivery</t>
        </is>
      </c>
    </row>
    <row r="16" ht="28" customHeight="1">
      <c r="A16" s="5" t="n"/>
      <c r="B16" s="28" t="n"/>
      <c r="C16" s="5" t="n"/>
      <c r="D16" s="3">
        <f>IFERROR(IF(OR($C16="",NOT(ISTEXT($C16))),"",VLOOKUP($C16,'Materials'!$A$6:$P$205,2,FALSE)),"")</f>
        <v/>
      </c>
      <c r="E16" s="6">
        <f>IFERROR(IF(OR($C16="",NOT(ISTEXT($C16))),"",VLOOKUP($C16,'Materials'!$A$6:$P$205,4,FALSE)),"")</f>
        <v/>
      </c>
      <c r="F16" s="3">
        <f>IFERROR(IF(OR($C16="",NOT(ISTEXT($C16))),"",VLOOKUP($C16,'Materials'!$A$6:$P$205,5,FALSE)),"")</f>
        <v/>
      </c>
      <c r="G16" s="5" t="n"/>
      <c r="H16" s="14" t="n"/>
      <c r="I16" s="11" t="n"/>
      <c r="J16" s="11" t="n"/>
      <c r="K16" s="11" t="n"/>
    </row>
    <row r="17" ht="28" customHeight="1">
      <c r="A17" s="5" t="n"/>
      <c r="B17" s="28" t="n"/>
      <c r="C17" s="5" t="n"/>
      <c r="D17" s="3">
        <f>IFERROR(IF(OR($C17="",NOT(ISTEXT($C17))),"",VLOOKUP($C17,'Materials'!$A$6:$P$205,2,FALSE)),"")</f>
        <v/>
      </c>
      <c r="E17" s="6">
        <f>IFERROR(IF(OR($C17="",NOT(ISTEXT($C17))),"",VLOOKUP($C17,'Materials'!$A$6:$P$205,4,FALSE)),"")</f>
        <v/>
      </c>
      <c r="F17" s="3">
        <f>IFERROR(IF(OR($C17="",NOT(ISTEXT($C17))),"",VLOOKUP($C17,'Materials'!$A$6:$P$205,5,FALSE)),"")</f>
        <v/>
      </c>
      <c r="G17" s="5" t="n"/>
      <c r="H17" s="14" t="n"/>
      <c r="I17" s="11" t="n"/>
      <c r="J17" s="11" t="n"/>
      <c r="K17" s="11" t="n"/>
    </row>
    <row r="18" ht="28" customHeight="1">
      <c r="A18" s="5" t="n"/>
      <c r="B18" s="28" t="n"/>
      <c r="C18" s="5" t="n"/>
      <c r="D18" s="3">
        <f>IFERROR(IF(OR($C18="",NOT(ISTEXT($C18))),"",VLOOKUP($C18,'Materials'!$A$6:$P$205,2,FALSE)),"")</f>
        <v/>
      </c>
      <c r="E18" s="6">
        <f>IFERROR(IF(OR($C18="",NOT(ISTEXT($C18))),"",VLOOKUP($C18,'Materials'!$A$6:$P$205,4,FALSE)),"")</f>
        <v/>
      </c>
      <c r="F18" s="3">
        <f>IFERROR(IF(OR($C18="",NOT(ISTEXT($C18))),"",VLOOKUP($C18,'Materials'!$A$6:$P$205,5,FALSE)),"")</f>
        <v/>
      </c>
      <c r="G18" s="5" t="n"/>
      <c r="H18" s="14" t="n"/>
      <c r="I18" s="11" t="n"/>
      <c r="J18" s="11" t="n"/>
      <c r="K18" s="11" t="n"/>
    </row>
    <row r="19" ht="28" customHeight="1">
      <c r="A19" s="5" t="n"/>
      <c r="B19" s="28" t="n"/>
      <c r="C19" s="5" t="n"/>
      <c r="D19" s="3">
        <f>IFERROR(IF(OR($C19="",NOT(ISTEXT($C19))),"",VLOOKUP($C19,'Materials'!$A$6:$P$205,2,FALSE)),"")</f>
        <v/>
      </c>
      <c r="E19" s="6">
        <f>IFERROR(IF(OR($C19="",NOT(ISTEXT($C19))),"",VLOOKUP($C19,'Materials'!$A$6:$P$205,4,FALSE)),"")</f>
        <v/>
      </c>
      <c r="F19" s="3">
        <f>IFERROR(IF(OR($C19="",NOT(ISTEXT($C19))),"",VLOOKUP($C19,'Materials'!$A$6:$P$205,5,FALSE)),"")</f>
        <v/>
      </c>
      <c r="G19" s="5" t="n"/>
      <c r="H19" s="14" t="n"/>
      <c r="I19" s="11" t="n"/>
      <c r="J19" s="11" t="n"/>
      <c r="K19" s="11" t="n"/>
    </row>
    <row r="20" ht="28" customHeight="1">
      <c r="A20" s="5" t="n"/>
      <c r="B20" s="28" t="n"/>
      <c r="C20" s="5" t="n"/>
      <c r="D20" s="3">
        <f>IFERROR(IF(OR($C20="",NOT(ISTEXT($C20))),"",VLOOKUP($C20,'Materials'!$A$6:$P$205,2,FALSE)),"")</f>
        <v/>
      </c>
      <c r="E20" s="6">
        <f>IFERROR(IF(OR($C20="",NOT(ISTEXT($C20))),"",VLOOKUP($C20,'Materials'!$A$6:$P$205,4,FALSE)),"")</f>
        <v/>
      </c>
      <c r="F20" s="3">
        <f>IFERROR(IF(OR($C20="",NOT(ISTEXT($C20))),"",VLOOKUP($C20,'Materials'!$A$6:$P$205,5,FALSE)),"")</f>
        <v/>
      </c>
      <c r="G20" s="5" t="n"/>
      <c r="H20" s="14" t="n"/>
      <c r="I20" s="11" t="n"/>
      <c r="J20" s="11" t="n"/>
      <c r="K20" s="11" t="n"/>
    </row>
    <row r="21" ht="28" customHeight="1">
      <c r="A21" s="5" t="n"/>
      <c r="B21" s="28" t="n"/>
      <c r="C21" s="5" t="n"/>
      <c r="D21" s="3">
        <f>IFERROR(IF(OR($C21="",NOT(ISTEXT($C21))),"",VLOOKUP($C21,'Materials'!$A$6:$P$205,2,FALSE)),"")</f>
        <v/>
      </c>
      <c r="E21" s="6">
        <f>IFERROR(IF(OR($C21="",NOT(ISTEXT($C21))),"",VLOOKUP($C21,'Materials'!$A$6:$P$205,4,FALSE)),"")</f>
        <v/>
      </c>
      <c r="F21" s="3">
        <f>IFERROR(IF(OR($C21="",NOT(ISTEXT($C21))),"",VLOOKUP($C21,'Materials'!$A$6:$P$205,5,FALSE)),"")</f>
        <v/>
      </c>
      <c r="G21" s="5" t="n"/>
      <c r="H21" s="14" t="n"/>
      <c r="I21" s="11" t="n"/>
      <c r="J21" s="11" t="n"/>
      <c r="K21" s="11" t="n"/>
    </row>
    <row r="22" ht="28" customHeight="1">
      <c r="A22" s="5" t="n"/>
      <c r="B22" s="28" t="n"/>
      <c r="C22" s="5" t="n"/>
      <c r="D22" s="3">
        <f>IFERROR(IF(OR($C22="",NOT(ISTEXT($C22))),"",VLOOKUP($C22,'Materials'!$A$6:$P$205,2,FALSE)),"")</f>
        <v/>
      </c>
      <c r="E22" s="6">
        <f>IFERROR(IF(OR($C22="",NOT(ISTEXT($C22))),"",VLOOKUP($C22,'Materials'!$A$6:$P$205,4,FALSE)),"")</f>
        <v/>
      </c>
      <c r="F22" s="3">
        <f>IFERROR(IF(OR($C22="",NOT(ISTEXT($C22))),"",VLOOKUP($C22,'Materials'!$A$6:$P$205,5,FALSE)),"")</f>
        <v/>
      </c>
      <c r="G22" s="5" t="n"/>
      <c r="H22" s="14" t="n"/>
      <c r="I22" s="11" t="n"/>
      <c r="J22" s="11" t="n"/>
      <c r="K22" s="11" t="n"/>
    </row>
    <row r="23" ht="28" customHeight="1">
      <c r="A23" s="5" t="n"/>
      <c r="B23" s="28" t="n"/>
      <c r="C23" s="5" t="n"/>
      <c r="D23" s="3">
        <f>IFERROR(IF(OR($C23="",NOT(ISTEXT($C23))),"",VLOOKUP($C23,'Materials'!$A$6:$P$205,2,FALSE)),"")</f>
        <v/>
      </c>
      <c r="E23" s="6">
        <f>IFERROR(IF(OR($C23="",NOT(ISTEXT($C23))),"",VLOOKUP($C23,'Materials'!$A$6:$P$205,4,FALSE)),"")</f>
        <v/>
      </c>
      <c r="F23" s="3">
        <f>IFERROR(IF(OR($C23="",NOT(ISTEXT($C23))),"",VLOOKUP($C23,'Materials'!$A$6:$P$205,5,FALSE)),"")</f>
        <v/>
      </c>
      <c r="G23" s="5" t="n"/>
      <c r="H23" s="14" t="n"/>
      <c r="I23" s="11" t="n"/>
      <c r="J23" s="11" t="n"/>
      <c r="K23" s="11" t="n"/>
    </row>
    <row r="24" ht="28" customHeight="1">
      <c r="A24" s="5" t="n"/>
      <c r="B24" s="28" t="n"/>
      <c r="C24" s="5" t="n"/>
      <c r="D24" s="3">
        <f>IFERROR(IF(OR($C24="",NOT(ISTEXT($C24))),"",VLOOKUP($C24,'Materials'!$A$6:$P$205,2,FALSE)),"")</f>
        <v/>
      </c>
      <c r="E24" s="6">
        <f>IFERROR(IF(OR($C24="",NOT(ISTEXT($C24))),"",VLOOKUP($C24,'Materials'!$A$6:$P$205,4,FALSE)),"")</f>
        <v/>
      </c>
      <c r="F24" s="3">
        <f>IFERROR(IF(OR($C24="",NOT(ISTEXT($C24))),"",VLOOKUP($C24,'Materials'!$A$6:$P$205,5,FALSE)),"")</f>
        <v/>
      </c>
      <c r="G24" s="5" t="n"/>
      <c r="H24" s="14" t="n"/>
      <c r="I24" s="11" t="n"/>
      <c r="J24" s="11" t="n"/>
      <c r="K24" s="11" t="n"/>
    </row>
    <row r="25" ht="28" customHeight="1">
      <c r="A25" s="5" t="n"/>
      <c r="B25" s="28" t="n"/>
      <c r="C25" s="5" t="n"/>
      <c r="D25" s="3">
        <f>IFERROR(IF(OR($C25="",NOT(ISTEXT($C25))),"",VLOOKUP($C25,'Materials'!$A$6:$P$205,2,FALSE)),"")</f>
        <v/>
      </c>
      <c r="E25" s="6">
        <f>IFERROR(IF(OR($C25="",NOT(ISTEXT($C25))),"",VLOOKUP($C25,'Materials'!$A$6:$P$205,4,FALSE)),"")</f>
        <v/>
      </c>
      <c r="F25" s="3">
        <f>IFERROR(IF(OR($C25="",NOT(ISTEXT($C25))),"",VLOOKUP($C25,'Materials'!$A$6:$P$205,5,FALSE)),"")</f>
        <v/>
      </c>
      <c r="G25" s="5" t="n"/>
      <c r="H25" s="14" t="n"/>
      <c r="I25" s="11" t="n"/>
      <c r="J25" s="11" t="n"/>
      <c r="K25" s="11" t="n"/>
    </row>
    <row r="26" ht="28" customHeight="1">
      <c r="A26" s="5" t="n"/>
      <c r="B26" s="28" t="n"/>
      <c r="C26" s="5" t="n"/>
      <c r="D26" s="3">
        <f>IFERROR(IF(OR($C26="",NOT(ISTEXT($C26))),"",VLOOKUP($C26,'Materials'!$A$6:$P$205,2,FALSE)),"")</f>
        <v/>
      </c>
      <c r="E26" s="6">
        <f>IFERROR(IF(OR($C26="",NOT(ISTEXT($C26))),"",VLOOKUP($C26,'Materials'!$A$6:$P$205,4,FALSE)),"")</f>
        <v/>
      </c>
      <c r="F26" s="3">
        <f>IFERROR(IF(OR($C26="",NOT(ISTEXT($C26))),"",VLOOKUP($C26,'Materials'!$A$6:$P$205,5,FALSE)),"")</f>
        <v/>
      </c>
      <c r="G26" s="5" t="n"/>
      <c r="H26" s="14" t="n"/>
      <c r="I26" s="11" t="n"/>
      <c r="J26" s="11" t="n"/>
      <c r="K26" s="11" t="n"/>
    </row>
    <row r="27" ht="28" customHeight="1">
      <c r="A27" s="5" t="n"/>
      <c r="B27" s="28" t="n"/>
      <c r="C27" s="5" t="n"/>
      <c r="D27" s="3">
        <f>IFERROR(IF(OR($C27="",NOT(ISTEXT($C27))),"",VLOOKUP($C27,'Materials'!$A$6:$P$205,2,FALSE)),"")</f>
        <v/>
      </c>
      <c r="E27" s="6">
        <f>IFERROR(IF(OR($C27="",NOT(ISTEXT($C27))),"",VLOOKUP($C27,'Materials'!$A$6:$P$205,4,FALSE)),"")</f>
        <v/>
      </c>
      <c r="F27" s="3">
        <f>IFERROR(IF(OR($C27="",NOT(ISTEXT($C27))),"",VLOOKUP($C27,'Materials'!$A$6:$P$205,5,FALSE)),"")</f>
        <v/>
      </c>
      <c r="G27" s="5" t="n"/>
      <c r="H27" s="14" t="n"/>
      <c r="I27" s="11" t="n"/>
      <c r="J27" s="11" t="n"/>
      <c r="K27" s="11" t="n"/>
    </row>
    <row r="28" ht="28" customHeight="1">
      <c r="A28" s="5" t="n"/>
      <c r="B28" s="28" t="n"/>
      <c r="C28" s="5" t="n"/>
      <c r="D28" s="3">
        <f>IFERROR(IF(OR($C28="",NOT(ISTEXT($C28))),"",VLOOKUP($C28,'Materials'!$A$6:$P$205,2,FALSE)),"")</f>
        <v/>
      </c>
      <c r="E28" s="6">
        <f>IFERROR(IF(OR($C28="",NOT(ISTEXT($C28))),"",VLOOKUP($C28,'Materials'!$A$6:$P$205,4,FALSE)),"")</f>
        <v/>
      </c>
      <c r="F28" s="3">
        <f>IFERROR(IF(OR($C28="",NOT(ISTEXT($C28))),"",VLOOKUP($C28,'Materials'!$A$6:$P$205,5,FALSE)),"")</f>
        <v/>
      </c>
      <c r="G28" s="5" t="n"/>
      <c r="H28" s="14" t="n"/>
      <c r="I28" s="11" t="n"/>
      <c r="J28" s="11" t="n"/>
      <c r="K28" s="11" t="n"/>
    </row>
    <row r="29" ht="28" customHeight="1">
      <c r="A29" s="5" t="n"/>
      <c r="B29" s="28" t="n"/>
      <c r="C29" s="5" t="n"/>
      <c r="D29" s="3">
        <f>IFERROR(IF(OR($C29="",NOT(ISTEXT($C29))),"",VLOOKUP($C29,'Materials'!$A$6:$P$205,2,FALSE)),"")</f>
        <v/>
      </c>
      <c r="E29" s="6">
        <f>IFERROR(IF(OR($C29="",NOT(ISTEXT($C29))),"",VLOOKUP($C29,'Materials'!$A$6:$P$205,4,FALSE)),"")</f>
        <v/>
      </c>
      <c r="F29" s="3">
        <f>IFERROR(IF(OR($C29="",NOT(ISTEXT($C29))),"",VLOOKUP($C29,'Materials'!$A$6:$P$205,5,FALSE)),"")</f>
        <v/>
      </c>
      <c r="G29" s="5" t="n"/>
      <c r="H29" s="14" t="n"/>
      <c r="I29" s="11" t="n"/>
      <c r="J29" s="11" t="n"/>
      <c r="K29" s="11" t="n"/>
    </row>
    <row r="30" ht="28" customHeight="1">
      <c r="A30" s="5" t="n"/>
      <c r="B30" s="28" t="n"/>
      <c r="C30" s="5" t="n"/>
      <c r="D30" s="3">
        <f>IFERROR(IF(OR($C30="",NOT(ISTEXT($C30))),"",VLOOKUP($C30,'Materials'!$A$6:$P$205,2,FALSE)),"")</f>
        <v/>
      </c>
      <c r="E30" s="6">
        <f>IFERROR(IF(OR($C30="",NOT(ISTEXT($C30))),"",VLOOKUP($C30,'Materials'!$A$6:$P$205,4,FALSE)),"")</f>
        <v/>
      </c>
      <c r="F30" s="3">
        <f>IFERROR(IF(OR($C30="",NOT(ISTEXT($C30))),"",VLOOKUP($C30,'Materials'!$A$6:$P$205,5,FALSE)),"")</f>
        <v/>
      </c>
      <c r="G30" s="5" t="n"/>
      <c r="H30" s="14" t="n"/>
      <c r="I30" s="11" t="n"/>
      <c r="J30" s="11" t="n"/>
      <c r="K30" s="11" t="n"/>
    </row>
    <row r="31" ht="28" customHeight="1">
      <c r="A31" s="5" t="n"/>
      <c r="B31" s="28" t="n"/>
      <c r="C31" s="5" t="n"/>
      <c r="D31" s="3">
        <f>IFERROR(IF(OR($C31="",NOT(ISTEXT($C31))),"",VLOOKUP($C31,'Materials'!$A$6:$P$205,2,FALSE)),"")</f>
        <v/>
      </c>
      <c r="E31" s="6">
        <f>IFERROR(IF(OR($C31="",NOT(ISTEXT($C31))),"",VLOOKUP($C31,'Materials'!$A$6:$P$205,4,FALSE)),"")</f>
        <v/>
      </c>
      <c r="F31" s="3">
        <f>IFERROR(IF(OR($C31="",NOT(ISTEXT($C31))),"",VLOOKUP($C31,'Materials'!$A$6:$P$205,5,FALSE)),"")</f>
        <v/>
      </c>
      <c r="G31" s="5" t="n"/>
      <c r="H31" s="14" t="n"/>
      <c r="I31" s="11" t="n"/>
      <c r="J31" s="11" t="n"/>
      <c r="K31" s="11" t="n"/>
    </row>
    <row r="32" ht="28" customHeight="1">
      <c r="A32" s="5" t="n"/>
      <c r="B32" s="28" t="n"/>
      <c r="C32" s="5" t="n"/>
      <c r="D32" s="3">
        <f>IFERROR(IF(OR($C32="",NOT(ISTEXT($C32))),"",VLOOKUP($C32,'Materials'!$A$6:$P$205,2,FALSE)),"")</f>
        <v/>
      </c>
      <c r="E32" s="6">
        <f>IFERROR(IF(OR($C32="",NOT(ISTEXT($C32))),"",VLOOKUP($C32,'Materials'!$A$6:$P$205,4,FALSE)),"")</f>
        <v/>
      </c>
      <c r="F32" s="3">
        <f>IFERROR(IF(OR($C32="",NOT(ISTEXT($C32))),"",VLOOKUP($C32,'Materials'!$A$6:$P$205,5,FALSE)),"")</f>
        <v/>
      </c>
      <c r="G32" s="5" t="n"/>
      <c r="H32" s="14" t="n"/>
      <c r="I32" s="11" t="n"/>
      <c r="J32" s="11" t="n"/>
      <c r="K32" s="11" t="n"/>
    </row>
    <row r="33" ht="28" customHeight="1">
      <c r="A33" s="5" t="n"/>
      <c r="B33" s="28" t="n"/>
      <c r="C33" s="5" t="n"/>
      <c r="D33" s="3">
        <f>IFERROR(IF(OR($C33="",NOT(ISTEXT($C33))),"",VLOOKUP($C33,'Materials'!$A$6:$P$205,2,FALSE)),"")</f>
        <v/>
      </c>
      <c r="E33" s="6">
        <f>IFERROR(IF(OR($C33="",NOT(ISTEXT($C33))),"",VLOOKUP($C33,'Materials'!$A$6:$P$205,4,FALSE)),"")</f>
        <v/>
      </c>
      <c r="F33" s="3">
        <f>IFERROR(IF(OR($C33="",NOT(ISTEXT($C33))),"",VLOOKUP($C33,'Materials'!$A$6:$P$205,5,FALSE)),"")</f>
        <v/>
      </c>
      <c r="G33" s="5" t="n"/>
      <c r="H33" s="14" t="n"/>
      <c r="I33" s="11" t="n"/>
      <c r="J33" s="11" t="n"/>
      <c r="K33" s="11" t="n"/>
    </row>
    <row r="34" ht="28" customHeight="1">
      <c r="A34" s="5" t="n"/>
      <c r="B34" s="28" t="n"/>
      <c r="C34" s="5" t="n"/>
      <c r="D34" s="3">
        <f>IFERROR(IF(OR($C34="",NOT(ISTEXT($C34))),"",VLOOKUP($C34,'Materials'!$A$6:$P$205,2,FALSE)),"")</f>
        <v/>
      </c>
      <c r="E34" s="6">
        <f>IFERROR(IF(OR($C34="",NOT(ISTEXT($C34))),"",VLOOKUP($C34,'Materials'!$A$6:$P$205,4,FALSE)),"")</f>
        <v/>
      </c>
      <c r="F34" s="3">
        <f>IFERROR(IF(OR($C34="",NOT(ISTEXT($C34))),"",VLOOKUP($C34,'Materials'!$A$6:$P$205,5,FALSE)),"")</f>
        <v/>
      </c>
      <c r="G34" s="5" t="n"/>
      <c r="H34" s="14" t="n"/>
      <c r="I34" s="11" t="n"/>
      <c r="J34" s="11" t="n"/>
      <c r="K34" s="11" t="n"/>
    </row>
    <row r="35" ht="28" customHeight="1">
      <c r="A35" s="5" t="n"/>
      <c r="B35" s="28" t="n"/>
      <c r="C35" s="5" t="n"/>
      <c r="D35" s="3">
        <f>IFERROR(IF(OR($C35="",NOT(ISTEXT($C35))),"",VLOOKUP($C35,'Materials'!$A$6:$P$205,2,FALSE)),"")</f>
        <v/>
      </c>
      <c r="E35" s="6">
        <f>IFERROR(IF(OR($C35="",NOT(ISTEXT($C35))),"",VLOOKUP($C35,'Materials'!$A$6:$P$205,4,FALSE)),"")</f>
        <v/>
      </c>
      <c r="F35" s="3">
        <f>IFERROR(IF(OR($C35="",NOT(ISTEXT($C35))),"",VLOOKUP($C35,'Materials'!$A$6:$P$205,5,FALSE)),"")</f>
        <v/>
      </c>
      <c r="G35" s="5" t="n"/>
      <c r="H35" s="14" t="n"/>
      <c r="I35" s="11" t="n"/>
      <c r="J35" s="11" t="n"/>
      <c r="K35" s="11" t="n"/>
    </row>
    <row r="36" ht="28" customHeight="1">
      <c r="A36" s="5" t="n"/>
      <c r="B36" s="28" t="n"/>
      <c r="C36" s="5" t="n"/>
      <c r="D36" s="3">
        <f>IFERROR(IF(OR($C36="",NOT(ISTEXT($C36))),"",VLOOKUP($C36,'Materials'!$A$6:$P$205,2,FALSE)),"")</f>
        <v/>
      </c>
      <c r="E36" s="6">
        <f>IFERROR(IF(OR($C36="",NOT(ISTEXT($C36))),"",VLOOKUP($C36,'Materials'!$A$6:$P$205,4,FALSE)),"")</f>
        <v/>
      </c>
      <c r="F36" s="3">
        <f>IFERROR(IF(OR($C36="",NOT(ISTEXT($C36))),"",VLOOKUP($C36,'Materials'!$A$6:$P$205,5,FALSE)),"")</f>
        <v/>
      </c>
      <c r="G36" s="5" t="n"/>
      <c r="H36" s="14" t="n"/>
      <c r="I36" s="11" t="n"/>
      <c r="J36" s="11" t="n"/>
      <c r="K36" s="11" t="n"/>
    </row>
    <row r="37" ht="28" customHeight="1">
      <c r="A37" s="5" t="n"/>
      <c r="B37" s="28" t="n"/>
      <c r="C37" s="5" t="n"/>
      <c r="D37" s="3">
        <f>IFERROR(IF(OR($C37="",NOT(ISTEXT($C37))),"",VLOOKUP($C37,'Materials'!$A$6:$P$205,2,FALSE)),"")</f>
        <v/>
      </c>
      <c r="E37" s="6">
        <f>IFERROR(IF(OR($C37="",NOT(ISTEXT($C37))),"",VLOOKUP($C37,'Materials'!$A$6:$P$205,4,FALSE)),"")</f>
        <v/>
      </c>
      <c r="F37" s="3">
        <f>IFERROR(IF(OR($C37="",NOT(ISTEXT($C37))),"",VLOOKUP($C37,'Materials'!$A$6:$P$205,5,FALSE)),"")</f>
        <v/>
      </c>
      <c r="G37" s="5" t="n"/>
      <c r="H37" s="14" t="n"/>
      <c r="I37" s="11" t="n"/>
      <c r="J37" s="11" t="n"/>
      <c r="K37" s="11" t="n"/>
    </row>
    <row r="38" ht="28" customHeight="1">
      <c r="A38" s="5" t="n"/>
      <c r="B38" s="28" t="n"/>
      <c r="C38" s="5" t="n"/>
      <c r="D38" s="3">
        <f>IFERROR(IF(OR($C38="",NOT(ISTEXT($C38))),"",VLOOKUP($C38,'Materials'!$A$6:$P$205,2,FALSE)),"")</f>
        <v/>
      </c>
      <c r="E38" s="6">
        <f>IFERROR(IF(OR($C38="",NOT(ISTEXT($C38))),"",VLOOKUP($C38,'Materials'!$A$6:$P$205,4,FALSE)),"")</f>
        <v/>
      </c>
      <c r="F38" s="3">
        <f>IFERROR(IF(OR($C38="",NOT(ISTEXT($C38))),"",VLOOKUP($C38,'Materials'!$A$6:$P$205,5,FALSE)),"")</f>
        <v/>
      </c>
      <c r="G38" s="5" t="n"/>
      <c r="H38" s="14" t="n"/>
      <c r="I38" s="11" t="n"/>
      <c r="J38" s="11" t="n"/>
      <c r="K38" s="11" t="n"/>
    </row>
    <row r="39" ht="28" customHeight="1">
      <c r="A39" s="5" t="n"/>
      <c r="B39" s="28" t="n"/>
      <c r="C39" s="5" t="n"/>
      <c r="D39" s="3">
        <f>IFERROR(IF(OR($C39="",NOT(ISTEXT($C39))),"",VLOOKUP($C39,'Materials'!$A$6:$P$205,2,FALSE)),"")</f>
        <v/>
      </c>
      <c r="E39" s="6">
        <f>IFERROR(IF(OR($C39="",NOT(ISTEXT($C39))),"",VLOOKUP($C39,'Materials'!$A$6:$P$205,4,FALSE)),"")</f>
        <v/>
      </c>
      <c r="F39" s="3">
        <f>IFERROR(IF(OR($C39="",NOT(ISTEXT($C39))),"",VLOOKUP($C39,'Materials'!$A$6:$P$205,5,FALSE)),"")</f>
        <v/>
      </c>
      <c r="G39" s="5" t="n"/>
      <c r="H39" s="14" t="n"/>
      <c r="I39" s="11" t="n"/>
      <c r="J39" s="11" t="n"/>
      <c r="K39" s="11" t="n"/>
    </row>
    <row r="40" ht="28" customHeight="1">
      <c r="A40" s="5" t="n"/>
      <c r="B40" s="28" t="n"/>
      <c r="C40" s="5" t="n"/>
      <c r="D40" s="3">
        <f>IFERROR(IF(OR($C40="",NOT(ISTEXT($C40))),"",VLOOKUP($C40,'Materials'!$A$6:$P$205,2,FALSE)),"")</f>
        <v/>
      </c>
      <c r="E40" s="6">
        <f>IFERROR(IF(OR($C40="",NOT(ISTEXT($C40))),"",VLOOKUP($C40,'Materials'!$A$6:$P$205,4,FALSE)),"")</f>
        <v/>
      </c>
      <c r="F40" s="3">
        <f>IFERROR(IF(OR($C40="",NOT(ISTEXT($C40))),"",VLOOKUP($C40,'Materials'!$A$6:$P$205,5,FALSE)),"")</f>
        <v/>
      </c>
      <c r="G40" s="5" t="n"/>
      <c r="H40" s="14" t="n"/>
      <c r="I40" s="11" t="n"/>
      <c r="J40" s="11" t="n"/>
      <c r="K40" s="11" t="n"/>
    </row>
    <row r="41" ht="28" customHeight="1">
      <c r="A41" s="5" t="n"/>
      <c r="B41" s="28" t="n"/>
      <c r="C41" s="5" t="n"/>
      <c r="D41" s="3">
        <f>IFERROR(IF(OR($C41="",NOT(ISTEXT($C41))),"",VLOOKUP($C41,'Materials'!$A$6:$P$205,2,FALSE)),"")</f>
        <v/>
      </c>
      <c r="E41" s="6">
        <f>IFERROR(IF(OR($C41="",NOT(ISTEXT($C41))),"",VLOOKUP($C41,'Materials'!$A$6:$P$205,4,FALSE)),"")</f>
        <v/>
      </c>
      <c r="F41" s="3">
        <f>IFERROR(IF(OR($C41="",NOT(ISTEXT($C41))),"",VLOOKUP($C41,'Materials'!$A$6:$P$205,5,FALSE)),"")</f>
        <v/>
      </c>
      <c r="G41" s="5" t="n"/>
      <c r="H41" s="14" t="n"/>
      <c r="I41" s="11" t="n"/>
      <c r="J41" s="11" t="n"/>
      <c r="K41" s="11" t="n"/>
    </row>
    <row r="42" ht="28" customHeight="1">
      <c r="A42" s="5" t="n"/>
      <c r="B42" s="28" t="n"/>
      <c r="C42" s="5" t="n"/>
      <c r="D42" s="3">
        <f>IFERROR(IF(OR($C42="",NOT(ISTEXT($C42))),"",VLOOKUP($C42,'Materials'!$A$6:$P$205,2,FALSE)),"")</f>
        <v/>
      </c>
      <c r="E42" s="6">
        <f>IFERROR(IF(OR($C42="",NOT(ISTEXT($C42))),"",VLOOKUP($C42,'Materials'!$A$6:$P$205,4,FALSE)),"")</f>
        <v/>
      </c>
      <c r="F42" s="3">
        <f>IFERROR(IF(OR($C42="",NOT(ISTEXT($C42))),"",VLOOKUP($C42,'Materials'!$A$6:$P$205,5,FALSE)),"")</f>
        <v/>
      </c>
      <c r="G42" s="5" t="n"/>
      <c r="H42" s="14" t="n"/>
      <c r="I42" s="11" t="n"/>
      <c r="J42" s="11" t="n"/>
      <c r="K42" s="11" t="n"/>
    </row>
    <row r="43" ht="28" customHeight="1">
      <c r="A43" s="5" t="n"/>
      <c r="B43" s="28" t="n"/>
      <c r="C43" s="5" t="n"/>
      <c r="D43" s="3">
        <f>IFERROR(IF(OR($C43="",NOT(ISTEXT($C43))),"",VLOOKUP($C43,'Materials'!$A$6:$P$205,2,FALSE)),"")</f>
        <v/>
      </c>
      <c r="E43" s="6">
        <f>IFERROR(IF(OR($C43="",NOT(ISTEXT($C43))),"",VLOOKUP($C43,'Materials'!$A$6:$P$205,4,FALSE)),"")</f>
        <v/>
      </c>
      <c r="F43" s="3">
        <f>IFERROR(IF(OR($C43="",NOT(ISTEXT($C43))),"",VLOOKUP($C43,'Materials'!$A$6:$P$205,5,FALSE)),"")</f>
        <v/>
      </c>
      <c r="G43" s="5" t="n"/>
      <c r="H43" s="14" t="n"/>
      <c r="I43" s="11" t="n"/>
      <c r="J43" s="11" t="n"/>
      <c r="K43" s="11" t="n"/>
    </row>
    <row r="44" ht="28" customHeight="1">
      <c r="A44" s="5" t="n"/>
      <c r="B44" s="28" t="n"/>
      <c r="C44" s="5" t="n"/>
      <c r="D44" s="3">
        <f>IFERROR(IF(OR($C44="",NOT(ISTEXT($C44))),"",VLOOKUP($C44,'Materials'!$A$6:$P$205,2,FALSE)),"")</f>
        <v/>
      </c>
      <c r="E44" s="6">
        <f>IFERROR(IF(OR($C44="",NOT(ISTEXT($C44))),"",VLOOKUP($C44,'Materials'!$A$6:$P$205,4,FALSE)),"")</f>
        <v/>
      </c>
      <c r="F44" s="3">
        <f>IFERROR(IF(OR($C44="",NOT(ISTEXT($C44))),"",VLOOKUP($C44,'Materials'!$A$6:$P$205,5,FALSE)),"")</f>
        <v/>
      </c>
      <c r="G44" s="5" t="n"/>
      <c r="H44" s="14" t="n"/>
      <c r="I44" s="11" t="n"/>
      <c r="J44" s="11" t="n"/>
      <c r="K44" s="11" t="n"/>
    </row>
    <row r="45" ht="28" customHeight="1">
      <c r="A45" s="5" t="n"/>
      <c r="B45" s="28" t="n"/>
      <c r="C45" s="5" t="n"/>
      <c r="D45" s="3">
        <f>IFERROR(IF(OR($C45="",NOT(ISTEXT($C45))),"",VLOOKUP($C45,'Materials'!$A$6:$P$205,2,FALSE)),"")</f>
        <v/>
      </c>
      <c r="E45" s="6">
        <f>IFERROR(IF(OR($C45="",NOT(ISTEXT($C45))),"",VLOOKUP($C45,'Materials'!$A$6:$P$205,4,FALSE)),"")</f>
        <v/>
      </c>
      <c r="F45" s="3">
        <f>IFERROR(IF(OR($C45="",NOT(ISTEXT($C45))),"",VLOOKUP($C45,'Materials'!$A$6:$P$205,5,FALSE)),"")</f>
        <v/>
      </c>
      <c r="G45" s="5" t="n"/>
      <c r="H45" s="14" t="n"/>
      <c r="I45" s="11" t="n"/>
      <c r="J45" s="11" t="n"/>
      <c r="K45" s="11" t="n"/>
    </row>
    <row r="46" ht="28" customHeight="1">
      <c r="A46" s="5" t="n"/>
      <c r="B46" s="28" t="n"/>
      <c r="C46" s="5" t="n"/>
      <c r="D46" s="3">
        <f>IFERROR(IF(OR($C46="",NOT(ISTEXT($C46))),"",VLOOKUP($C46,'Materials'!$A$6:$P$205,2,FALSE)),"")</f>
        <v/>
      </c>
      <c r="E46" s="6">
        <f>IFERROR(IF(OR($C46="",NOT(ISTEXT($C46))),"",VLOOKUP($C46,'Materials'!$A$6:$P$205,4,FALSE)),"")</f>
        <v/>
      </c>
      <c r="F46" s="3">
        <f>IFERROR(IF(OR($C46="",NOT(ISTEXT($C46))),"",VLOOKUP($C46,'Materials'!$A$6:$P$205,5,FALSE)),"")</f>
        <v/>
      </c>
      <c r="G46" s="5" t="n"/>
      <c r="H46" s="14" t="n"/>
      <c r="I46" s="11" t="n"/>
      <c r="J46" s="11" t="n"/>
      <c r="K46" s="11" t="n"/>
    </row>
    <row r="47" ht="28" customHeight="1">
      <c r="A47" s="5" t="n"/>
      <c r="B47" s="28" t="n"/>
      <c r="C47" s="5" t="n"/>
      <c r="D47" s="3">
        <f>IFERROR(IF(OR($C47="",NOT(ISTEXT($C47))),"",VLOOKUP($C47,'Materials'!$A$6:$P$205,2,FALSE)),"")</f>
        <v/>
      </c>
      <c r="E47" s="6">
        <f>IFERROR(IF(OR($C47="",NOT(ISTEXT($C47))),"",VLOOKUP($C47,'Materials'!$A$6:$P$205,4,FALSE)),"")</f>
        <v/>
      </c>
      <c r="F47" s="3">
        <f>IFERROR(IF(OR($C47="",NOT(ISTEXT($C47))),"",VLOOKUP($C47,'Materials'!$A$6:$P$205,5,FALSE)),"")</f>
        <v/>
      </c>
      <c r="G47" s="5" t="n"/>
      <c r="H47" s="14" t="n"/>
      <c r="I47" s="11" t="n"/>
      <c r="J47" s="11" t="n"/>
      <c r="K47" s="11" t="n"/>
    </row>
    <row r="48" ht="28" customHeight="1">
      <c r="A48" s="5" t="n"/>
      <c r="B48" s="28" t="n"/>
      <c r="C48" s="5" t="n"/>
      <c r="D48" s="3">
        <f>IFERROR(IF(OR($C48="",NOT(ISTEXT($C48))),"",VLOOKUP($C48,'Materials'!$A$6:$P$205,2,FALSE)),"")</f>
        <v/>
      </c>
      <c r="E48" s="6">
        <f>IFERROR(IF(OR($C48="",NOT(ISTEXT($C48))),"",VLOOKUP($C48,'Materials'!$A$6:$P$205,4,FALSE)),"")</f>
        <v/>
      </c>
      <c r="F48" s="3">
        <f>IFERROR(IF(OR($C48="",NOT(ISTEXT($C48))),"",VLOOKUP($C48,'Materials'!$A$6:$P$205,5,FALSE)),"")</f>
        <v/>
      </c>
      <c r="G48" s="5" t="n"/>
      <c r="H48" s="14" t="n"/>
      <c r="I48" s="11" t="n"/>
      <c r="J48" s="11" t="n"/>
      <c r="K48" s="11" t="n"/>
    </row>
    <row r="49" ht="28" customHeight="1">
      <c r="A49" s="5" t="n"/>
      <c r="B49" s="28" t="n"/>
      <c r="C49" s="5" t="n"/>
      <c r="D49" s="3">
        <f>IFERROR(IF(OR($C49="",NOT(ISTEXT($C49))),"",VLOOKUP($C49,'Materials'!$A$6:$P$205,2,FALSE)),"")</f>
        <v/>
      </c>
      <c r="E49" s="6">
        <f>IFERROR(IF(OR($C49="",NOT(ISTEXT($C49))),"",VLOOKUP($C49,'Materials'!$A$6:$P$205,4,FALSE)),"")</f>
        <v/>
      </c>
      <c r="F49" s="3">
        <f>IFERROR(IF(OR($C49="",NOT(ISTEXT($C49))),"",VLOOKUP($C49,'Materials'!$A$6:$P$205,5,FALSE)),"")</f>
        <v/>
      </c>
      <c r="G49" s="5" t="n"/>
      <c r="H49" s="14" t="n"/>
      <c r="I49" s="11" t="n"/>
      <c r="J49" s="11" t="n"/>
      <c r="K49" s="11" t="n"/>
    </row>
    <row r="50" ht="28" customHeight="1">
      <c r="A50" s="5" t="n"/>
      <c r="B50" s="28" t="n"/>
      <c r="C50" s="5" t="n"/>
      <c r="D50" s="3">
        <f>IFERROR(IF(OR($C50="",NOT(ISTEXT($C50))),"",VLOOKUP($C50,'Materials'!$A$6:$P$205,2,FALSE)),"")</f>
        <v/>
      </c>
      <c r="E50" s="6">
        <f>IFERROR(IF(OR($C50="",NOT(ISTEXT($C50))),"",VLOOKUP($C50,'Materials'!$A$6:$P$205,4,FALSE)),"")</f>
        <v/>
      </c>
      <c r="F50" s="3">
        <f>IFERROR(IF(OR($C50="",NOT(ISTEXT($C50))),"",VLOOKUP($C50,'Materials'!$A$6:$P$205,5,FALSE)),"")</f>
        <v/>
      </c>
      <c r="G50" s="5" t="n"/>
      <c r="H50" s="14" t="n"/>
      <c r="I50" s="11" t="n"/>
      <c r="J50" s="11" t="n"/>
      <c r="K50" s="11" t="n"/>
    </row>
    <row r="51" ht="28" customHeight="1">
      <c r="A51" s="5" t="n"/>
      <c r="B51" s="28" t="n"/>
      <c r="C51" s="5" t="n"/>
      <c r="D51" s="3">
        <f>IFERROR(IF(OR($C51="",NOT(ISTEXT($C51))),"",VLOOKUP($C51,'Materials'!$A$6:$P$205,2,FALSE)),"")</f>
        <v/>
      </c>
      <c r="E51" s="6">
        <f>IFERROR(IF(OR($C51="",NOT(ISTEXT($C51))),"",VLOOKUP($C51,'Materials'!$A$6:$P$205,4,FALSE)),"")</f>
        <v/>
      </c>
      <c r="F51" s="3">
        <f>IFERROR(IF(OR($C51="",NOT(ISTEXT($C51))),"",VLOOKUP($C51,'Materials'!$A$6:$P$205,5,FALSE)),"")</f>
        <v/>
      </c>
      <c r="G51" s="5" t="n"/>
      <c r="H51" s="14" t="n"/>
      <c r="I51" s="11" t="n"/>
      <c r="J51" s="11" t="n"/>
      <c r="K51" s="11" t="n"/>
    </row>
    <row r="52" ht="28" customHeight="1">
      <c r="A52" s="5" t="n"/>
      <c r="B52" s="28" t="n"/>
      <c r="C52" s="5" t="n"/>
      <c r="D52" s="3">
        <f>IFERROR(IF(OR($C52="",NOT(ISTEXT($C52))),"",VLOOKUP($C52,'Materials'!$A$6:$P$205,2,FALSE)),"")</f>
        <v/>
      </c>
      <c r="E52" s="6">
        <f>IFERROR(IF(OR($C52="",NOT(ISTEXT($C52))),"",VLOOKUP($C52,'Materials'!$A$6:$P$205,4,FALSE)),"")</f>
        <v/>
      </c>
      <c r="F52" s="3">
        <f>IFERROR(IF(OR($C52="",NOT(ISTEXT($C52))),"",VLOOKUP($C52,'Materials'!$A$6:$P$205,5,FALSE)),"")</f>
        <v/>
      </c>
      <c r="G52" s="5" t="n"/>
      <c r="H52" s="14" t="n"/>
      <c r="I52" s="11" t="n"/>
      <c r="J52" s="11" t="n"/>
      <c r="K52" s="11" t="n"/>
    </row>
    <row r="53" ht="28" customHeight="1">
      <c r="A53" s="5" t="n"/>
      <c r="B53" s="28" t="n"/>
      <c r="C53" s="5" t="n"/>
      <c r="D53" s="3">
        <f>IFERROR(IF(OR($C53="",NOT(ISTEXT($C53))),"",VLOOKUP($C53,'Materials'!$A$6:$P$205,2,FALSE)),"")</f>
        <v/>
      </c>
      <c r="E53" s="6">
        <f>IFERROR(IF(OR($C53="",NOT(ISTEXT($C53))),"",VLOOKUP($C53,'Materials'!$A$6:$P$205,4,FALSE)),"")</f>
        <v/>
      </c>
      <c r="F53" s="3">
        <f>IFERROR(IF(OR($C53="",NOT(ISTEXT($C53))),"",VLOOKUP($C53,'Materials'!$A$6:$P$205,5,FALSE)),"")</f>
        <v/>
      </c>
      <c r="G53" s="5" t="n"/>
      <c r="H53" s="14" t="n"/>
      <c r="I53" s="11" t="n"/>
      <c r="J53" s="11" t="n"/>
      <c r="K53" s="11" t="n"/>
    </row>
    <row r="54" ht="28" customHeight="1">
      <c r="A54" s="5" t="n"/>
      <c r="B54" s="28" t="n"/>
      <c r="C54" s="5" t="n"/>
      <c r="D54" s="3">
        <f>IFERROR(IF(OR($C54="",NOT(ISTEXT($C54))),"",VLOOKUP($C54,'Materials'!$A$6:$P$205,2,FALSE)),"")</f>
        <v/>
      </c>
      <c r="E54" s="6">
        <f>IFERROR(IF(OR($C54="",NOT(ISTEXT($C54))),"",VLOOKUP($C54,'Materials'!$A$6:$P$205,4,FALSE)),"")</f>
        <v/>
      </c>
      <c r="F54" s="3">
        <f>IFERROR(IF(OR($C54="",NOT(ISTEXT($C54))),"",VLOOKUP($C54,'Materials'!$A$6:$P$205,5,FALSE)),"")</f>
        <v/>
      </c>
      <c r="G54" s="5" t="n"/>
      <c r="H54" s="14" t="n"/>
      <c r="I54" s="11" t="n"/>
      <c r="J54" s="11" t="n"/>
      <c r="K54" s="11" t="n"/>
    </row>
    <row r="55" ht="28" customHeight="1">
      <c r="A55" s="5" t="n"/>
      <c r="B55" s="28" t="n"/>
      <c r="C55" s="5" t="n"/>
      <c r="D55" s="3">
        <f>IFERROR(IF(OR($C55="",NOT(ISTEXT($C55))),"",VLOOKUP($C55,'Materials'!$A$6:$P$205,2,FALSE)),"")</f>
        <v/>
      </c>
      <c r="E55" s="6">
        <f>IFERROR(IF(OR($C55="",NOT(ISTEXT($C55))),"",VLOOKUP($C55,'Materials'!$A$6:$P$205,4,FALSE)),"")</f>
        <v/>
      </c>
      <c r="F55" s="3">
        <f>IFERROR(IF(OR($C55="",NOT(ISTEXT($C55))),"",VLOOKUP($C55,'Materials'!$A$6:$P$205,5,FALSE)),"")</f>
        <v/>
      </c>
      <c r="G55" s="5" t="n"/>
      <c r="H55" s="14" t="n"/>
      <c r="I55" s="11" t="n"/>
      <c r="J55" s="11" t="n"/>
      <c r="K55" s="11" t="n"/>
    </row>
    <row r="56" ht="28" customHeight="1">
      <c r="A56" s="5" t="n"/>
      <c r="B56" s="28" t="n"/>
      <c r="C56" s="5" t="n"/>
      <c r="D56" s="3">
        <f>IFERROR(IF(OR($C56="",NOT(ISTEXT($C56))),"",VLOOKUP($C56,'Materials'!$A$6:$P$205,2,FALSE)),"")</f>
        <v/>
      </c>
      <c r="E56" s="6">
        <f>IFERROR(IF(OR($C56="",NOT(ISTEXT($C56))),"",VLOOKUP($C56,'Materials'!$A$6:$P$205,4,FALSE)),"")</f>
        <v/>
      </c>
      <c r="F56" s="3">
        <f>IFERROR(IF(OR($C56="",NOT(ISTEXT($C56))),"",VLOOKUP($C56,'Materials'!$A$6:$P$205,5,FALSE)),"")</f>
        <v/>
      </c>
      <c r="G56" s="5" t="n"/>
      <c r="H56" s="14" t="n"/>
      <c r="I56" s="11" t="n"/>
      <c r="J56" s="11" t="n"/>
      <c r="K56" s="11" t="n"/>
    </row>
    <row r="57" ht="28" customHeight="1">
      <c r="A57" s="5" t="n"/>
      <c r="B57" s="28" t="n"/>
      <c r="C57" s="5" t="n"/>
      <c r="D57" s="3">
        <f>IFERROR(IF(OR($C57="",NOT(ISTEXT($C57))),"",VLOOKUP($C57,'Materials'!$A$6:$P$205,2,FALSE)),"")</f>
        <v/>
      </c>
      <c r="E57" s="6">
        <f>IFERROR(IF(OR($C57="",NOT(ISTEXT($C57))),"",VLOOKUP($C57,'Materials'!$A$6:$P$205,4,FALSE)),"")</f>
        <v/>
      </c>
      <c r="F57" s="3">
        <f>IFERROR(IF(OR($C57="",NOT(ISTEXT($C57))),"",VLOOKUP($C57,'Materials'!$A$6:$P$205,5,FALSE)),"")</f>
        <v/>
      </c>
      <c r="G57" s="5" t="n"/>
      <c r="H57" s="14" t="n"/>
      <c r="I57" s="11" t="n"/>
      <c r="J57" s="11" t="n"/>
      <c r="K57" s="11" t="n"/>
    </row>
    <row r="58" ht="28" customHeight="1">
      <c r="A58" s="5" t="n"/>
      <c r="B58" s="28" t="n"/>
      <c r="C58" s="5" t="n"/>
      <c r="D58" s="3">
        <f>IFERROR(IF(OR($C58="",NOT(ISTEXT($C58))),"",VLOOKUP($C58,'Materials'!$A$6:$P$205,2,FALSE)),"")</f>
        <v/>
      </c>
      <c r="E58" s="6">
        <f>IFERROR(IF(OR($C58="",NOT(ISTEXT($C58))),"",VLOOKUP($C58,'Materials'!$A$6:$P$205,4,FALSE)),"")</f>
        <v/>
      </c>
      <c r="F58" s="3">
        <f>IFERROR(IF(OR($C58="",NOT(ISTEXT($C58))),"",VLOOKUP($C58,'Materials'!$A$6:$P$205,5,FALSE)),"")</f>
        <v/>
      </c>
      <c r="G58" s="5" t="n"/>
      <c r="H58" s="14" t="n"/>
      <c r="I58" s="11" t="n"/>
      <c r="J58" s="11" t="n"/>
      <c r="K58" s="11" t="n"/>
    </row>
    <row r="59" ht="28" customHeight="1">
      <c r="A59" s="5" t="n"/>
      <c r="B59" s="28" t="n"/>
      <c r="C59" s="5" t="n"/>
      <c r="D59" s="3">
        <f>IFERROR(IF(OR($C59="",NOT(ISTEXT($C59))),"",VLOOKUP($C59,'Materials'!$A$6:$P$205,2,FALSE)),"")</f>
        <v/>
      </c>
      <c r="E59" s="6">
        <f>IFERROR(IF(OR($C59="",NOT(ISTEXT($C59))),"",VLOOKUP($C59,'Materials'!$A$6:$P$205,4,FALSE)),"")</f>
        <v/>
      </c>
      <c r="F59" s="3">
        <f>IFERROR(IF(OR($C59="",NOT(ISTEXT($C59))),"",VLOOKUP($C59,'Materials'!$A$6:$P$205,5,FALSE)),"")</f>
        <v/>
      </c>
      <c r="G59" s="5" t="n"/>
      <c r="H59" s="14" t="n"/>
      <c r="I59" s="11" t="n"/>
      <c r="J59" s="11" t="n"/>
      <c r="K59" s="11" t="n"/>
    </row>
    <row r="60" ht="28" customHeight="1">
      <c r="A60" s="5" t="n"/>
      <c r="B60" s="28" t="n"/>
      <c r="C60" s="5" t="n"/>
      <c r="D60" s="3">
        <f>IFERROR(IF(OR($C60="",NOT(ISTEXT($C60))),"",VLOOKUP($C60,'Materials'!$A$6:$P$205,2,FALSE)),"")</f>
        <v/>
      </c>
      <c r="E60" s="6">
        <f>IFERROR(IF(OR($C60="",NOT(ISTEXT($C60))),"",VLOOKUP($C60,'Materials'!$A$6:$P$205,4,FALSE)),"")</f>
        <v/>
      </c>
      <c r="F60" s="3">
        <f>IFERROR(IF(OR($C60="",NOT(ISTEXT($C60))),"",VLOOKUP($C60,'Materials'!$A$6:$P$205,5,FALSE)),"")</f>
        <v/>
      </c>
      <c r="G60" s="5" t="n"/>
      <c r="H60" s="14" t="n"/>
      <c r="I60" s="11" t="n"/>
      <c r="J60" s="11" t="n"/>
      <c r="K60" s="11" t="n"/>
    </row>
    <row r="61" ht="28" customHeight="1">
      <c r="A61" s="5" t="n"/>
      <c r="B61" s="28" t="n"/>
      <c r="C61" s="5" t="n"/>
      <c r="D61" s="3">
        <f>IFERROR(IF(OR($C61="",NOT(ISTEXT($C61))),"",VLOOKUP($C61,'Materials'!$A$6:$P$205,2,FALSE)),"")</f>
        <v/>
      </c>
      <c r="E61" s="6">
        <f>IFERROR(IF(OR($C61="",NOT(ISTEXT($C61))),"",VLOOKUP($C61,'Materials'!$A$6:$P$205,4,FALSE)),"")</f>
        <v/>
      </c>
      <c r="F61" s="3">
        <f>IFERROR(IF(OR($C61="",NOT(ISTEXT($C61))),"",VLOOKUP($C61,'Materials'!$A$6:$P$205,5,FALSE)),"")</f>
        <v/>
      </c>
      <c r="G61" s="5" t="n"/>
      <c r="H61" s="14" t="n"/>
      <c r="I61" s="11" t="n"/>
      <c r="J61" s="11" t="n"/>
      <c r="K61" s="11" t="n"/>
    </row>
    <row r="62" ht="28" customHeight="1">
      <c r="A62" s="5" t="n"/>
      <c r="B62" s="28" t="n"/>
      <c r="C62" s="5" t="n"/>
      <c r="D62" s="3">
        <f>IFERROR(IF(OR($C62="",NOT(ISTEXT($C62))),"",VLOOKUP($C62,'Materials'!$A$6:$P$205,2,FALSE)),"")</f>
        <v/>
      </c>
      <c r="E62" s="6">
        <f>IFERROR(IF(OR($C62="",NOT(ISTEXT($C62))),"",VLOOKUP($C62,'Materials'!$A$6:$P$205,4,FALSE)),"")</f>
        <v/>
      </c>
      <c r="F62" s="3">
        <f>IFERROR(IF(OR($C62="",NOT(ISTEXT($C62))),"",VLOOKUP($C62,'Materials'!$A$6:$P$205,5,FALSE)),"")</f>
        <v/>
      </c>
      <c r="G62" s="5" t="n"/>
      <c r="H62" s="14" t="n"/>
      <c r="I62" s="11" t="n"/>
      <c r="J62" s="11" t="n"/>
      <c r="K62" s="11" t="n"/>
    </row>
    <row r="63" ht="28" customHeight="1">
      <c r="A63" s="5" t="n"/>
      <c r="B63" s="28" t="n"/>
      <c r="C63" s="5" t="n"/>
      <c r="D63" s="3">
        <f>IFERROR(IF(OR($C63="",NOT(ISTEXT($C63))),"",VLOOKUP($C63,'Materials'!$A$6:$P$205,2,FALSE)),"")</f>
        <v/>
      </c>
      <c r="E63" s="6">
        <f>IFERROR(IF(OR($C63="",NOT(ISTEXT($C63))),"",VLOOKUP($C63,'Materials'!$A$6:$P$205,4,FALSE)),"")</f>
        <v/>
      </c>
      <c r="F63" s="3">
        <f>IFERROR(IF(OR($C63="",NOT(ISTEXT($C63))),"",VLOOKUP($C63,'Materials'!$A$6:$P$205,5,FALSE)),"")</f>
        <v/>
      </c>
      <c r="G63" s="5" t="n"/>
      <c r="H63" s="14" t="n"/>
      <c r="I63" s="11" t="n"/>
      <c r="J63" s="11" t="n"/>
      <c r="K63" s="11" t="n"/>
    </row>
    <row r="64" ht="28" customHeight="1">
      <c r="A64" s="5" t="n"/>
      <c r="B64" s="28" t="n"/>
      <c r="C64" s="5" t="n"/>
      <c r="D64" s="3">
        <f>IFERROR(IF(OR($C64="",NOT(ISTEXT($C64))),"",VLOOKUP($C64,'Materials'!$A$6:$P$205,2,FALSE)),"")</f>
        <v/>
      </c>
      <c r="E64" s="6">
        <f>IFERROR(IF(OR($C64="",NOT(ISTEXT($C64))),"",VLOOKUP($C64,'Materials'!$A$6:$P$205,4,FALSE)),"")</f>
        <v/>
      </c>
      <c r="F64" s="3">
        <f>IFERROR(IF(OR($C64="",NOT(ISTEXT($C64))),"",VLOOKUP($C64,'Materials'!$A$6:$P$205,5,FALSE)),"")</f>
        <v/>
      </c>
      <c r="G64" s="5" t="n"/>
      <c r="H64" s="14" t="n"/>
      <c r="I64" s="11" t="n"/>
      <c r="J64" s="11" t="n"/>
      <c r="K64" s="11" t="n"/>
    </row>
    <row r="65" ht="28" customHeight="1">
      <c r="A65" s="5" t="n"/>
      <c r="B65" s="28" t="n"/>
      <c r="C65" s="5" t="n"/>
      <c r="D65" s="3">
        <f>IFERROR(IF(OR($C65="",NOT(ISTEXT($C65))),"",VLOOKUP($C65,'Materials'!$A$6:$P$205,2,FALSE)),"")</f>
        <v/>
      </c>
      <c r="E65" s="6">
        <f>IFERROR(IF(OR($C65="",NOT(ISTEXT($C65))),"",VLOOKUP($C65,'Materials'!$A$6:$P$205,4,FALSE)),"")</f>
        <v/>
      </c>
      <c r="F65" s="3">
        <f>IFERROR(IF(OR($C65="",NOT(ISTEXT($C65))),"",VLOOKUP($C65,'Materials'!$A$6:$P$205,5,FALSE)),"")</f>
        <v/>
      </c>
      <c r="G65" s="5" t="n"/>
      <c r="H65" s="14" t="n"/>
      <c r="I65" s="11" t="n"/>
      <c r="J65" s="11" t="n"/>
      <c r="K65" s="11" t="n"/>
    </row>
    <row r="66" ht="28" customHeight="1">
      <c r="A66" s="5" t="n"/>
      <c r="B66" s="28" t="n"/>
      <c r="C66" s="5" t="n"/>
      <c r="D66" s="3">
        <f>IFERROR(IF(OR($C66="",NOT(ISTEXT($C66))),"",VLOOKUP($C66,'Materials'!$A$6:$P$205,2,FALSE)),"")</f>
        <v/>
      </c>
      <c r="E66" s="6">
        <f>IFERROR(IF(OR($C66="",NOT(ISTEXT($C66))),"",VLOOKUP($C66,'Materials'!$A$6:$P$205,4,FALSE)),"")</f>
        <v/>
      </c>
      <c r="F66" s="3">
        <f>IFERROR(IF(OR($C66="",NOT(ISTEXT($C66))),"",VLOOKUP($C66,'Materials'!$A$6:$P$205,5,FALSE)),"")</f>
        <v/>
      </c>
      <c r="G66" s="5" t="n"/>
      <c r="H66" s="14" t="n"/>
      <c r="I66" s="11" t="n"/>
      <c r="J66" s="11" t="n"/>
      <c r="K66" s="11" t="n"/>
    </row>
    <row r="67" ht="28" customHeight="1">
      <c r="A67" s="5" t="n"/>
      <c r="B67" s="28" t="n"/>
      <c r="C67" s="5" t="n"/>
      <c r="D67" s="3">
        <f>IFERROR(IF(OR($C67="",NOT(ISTEXT($C67))),"",VLOOKUP($C67,'Materials'!$A$6:$P$205,2,FALSE)),"")</f>
        <v/>
      </c>
      <c r="E67" s="6">
        <f>IFERROR(IF(OR($C67="",NOT(ISTEXT($C67))),"",VLOOKUP($C67,'Materials'!$A$6:$P$205,4,FALSE)),"")</f>
        <v/>
      </c>
      <c r="F67" s="3">
        <f>IFERROR(IF(OR($C67="",NOT(ISTEXT($C67))),"",VLOOKUP($C67,'Materials'!$A$6:$P$205,5,FALSE)),"")</f>
        <v/>
      </c>
      <c r="G67" s="5" t="n"/>
      <c r="H67" s="14" t="n"/>
      <c r="I67" s="11" t="n"/>
      <c r="J67" s="11" t="n"/>
      <c r="K67" s="11" t="n"/>
    </row>
    <row r="68" ht="28" customHeight="1">
      <c r="A68" s="5" t="n"/>
      <c r="B68" s="28" t="n"/>
      <c r="C68" s="5" t="n"/>
      <c r="D68" s="3">
        <f>IFERROR(IF(OR($C68="",NOT(ISTEXT($C68))),"",VLOOKUP($C68,'Materials'!$A$6:$P$205,2,FALSE)),"")</f>
        <v/>
      </c>
      <c r="E68" s="6">
        <f>IFERROR(IF(OR($C68="",NOT(ISTEXT($C68))),"",VLOOKUP($C68,'Materials'!$A$6:$P$205,4,FALSE)),"")</f>
        <v/>
      </c>
      <c r="F68" s="3">
        <f>IFERROR(IF(OR($C68="",NOT(ISTEXT($C68))),"",VLOOKUP($C68,'Materials'!$A$6:$P$205,5,FALSE)),"")</f>
        <v/>
      </c>
      <c r="G68" s="5" t="n"/>
      <c r="H68" s="14" t="n"/>
      <c r="I68" s="11" t="n"/>
      <c r="J68" s="11" t="n"/>
      <c r="K68" s="11" t="n"/>
    </row>
    <row r="69" ht="28" customHeight="1">
      <c r="A69" s="5" t="n"/>
      <c r="B69" s="28" t="n"/>
      <c r="C69" s="5" t="n"/>
      <c r="D69" s="3">
        <f>IFERROR(IF(OR($C69="",NOT(ISTEXT($C69))),"",VLOOKUP($C69,'Materials'!$A$6:$P$205,2,FALSE)),"")</f>
        <v/>
      </c>
      <c r="E69" s="6">
        <f>IFERROR(IF(OR($C69="",NOT(ISTEXT($C69))),"",VLOOKUP($C69,'Materials'!$A$6:$P$205,4,FALSE)),"")</f>
        <v/>
      </c>
      <c r="F69" s="3">
        <f>IFERROR(IF(OR($C69="",NOT(ISTEXT($C69))),"",VLOOKUP($C69,'Materials'!$A$6:$P$205,5,FALSE)),"")</f>
        <v/>
      </c>
      <c r="G69" s="5" t="n"/>
      <c r="H69" s="14" t="n"/>
      <c r="I69" s="11" t="n"/>
      <c r="J69" s="11" t="n"/>
      <c r="K69" s="11" t="n"/>
    </row>
    <row r="70" ht="28" customHeight="1">
      <c r="A70" s="5" t="n"/>
      <c r="B70" s="28" t="n"/>
      <c r="C70" s="5" t="n"/>
      <c r="D70" s="3">
        <f>IFERROR(IF(OR($C70="",NOT(ISTEXT($C70))),"",VLOOKUP($C70,'Materials'!$A$6:$P$205,2,FALSE)),"")</f>
        <v/>
      </c>
      <c r="E70" s="6">
        <f>IFERROR(IF(OR($C70="",NOT(ISTEXT($C70))),"",VLOOKUP($C70,'Materials'!$A$6:$P$205,4,FALSE)),"")</f>
        <v/>
      </c>
      <c r="F70" s="3">
        <f>IFERROR(IF(OR($C70="",NOT(ISTEXT($C70))),"",VLOOKUP($C70,'Materials'!$A$6:$P$205,5,FALSE)),"")</f>
        <v/>
      </c>
      <c r="G70" s="5" t="n"/>
      <c r="H70" s="14" t="n"/>
      <c r="I70" s="11" t="n"/>
      <c r="J70" s="11" t="n"/>
      <c r="K70" s="11" t="n"/>
    </row>
    <row r="71" ht="28" customHeight="1">
      <c r="A71" s="5" t="n"/>
      <c r="B71" s="28" t="n"/>
      <c r="C71" s="5" t="n"/>
      <c r="D71" s="3">
        <f>IFERROR(IF(OR($C71="",NOT(ISTEXT($C71))),"",VLOOKUP($C71,'Materials'!$A$6:$P$205,2,FALSE)),"")</f>
        <v/>
      </c>
      <c r="E71" s="6">
        <f>IFERROR(IF(OR($C71="",NOT(ISTEXT($C71))),"",VLOOKUP($C71,'Materials'!$A$6:$P$205,4,FALSE)),"")</f>
        <v/>
      </c>
      <c r="F71" s="3">
        <f>IFERROR(IF(OR($C71="",NOT(ISTEXT($C71))),"",VLOOKUP($C71,'Materials'!$A$6:$P$205,5,FALSE)),"")</f>
        <v/>
      </c>
      <c r="G71" s="5" t="n"/>
      <c r="H71" s="14" t="n"/>
      <c r="I71" s="11" t="n"/>
      <c r="J71" s="11" t="n"/>
      <c r="K71" s="11" t="n"/>
    </row>
    <row r="72" ht="28" customHeight="1">
      <c r="A72" s="5" t="n"/>
      <c r="B72" s="28" t="n"/>
      <c r="C72" s="5" t="n"/>
      <c r="D72" s="3">
        <f>IFERROR(IF(OR($C72="",NOT(ISTEXT($C72))),"",VLOOKUP($C72,'Materials'!$A$6:$P$205,2,FALSE)),"")</f>
        <v/>
      </c>
      <c r="E72" s="6">
        <f>IFERROR(IF(OR($C72="",NOT(ISTEXT($C72))),"",VLOOKUP($C72,'Materials'!$A$6:$P$205,4,FALSE)),"")</f>
        <v/>
      </c>
      <c r="F72" s="3">
        <f>IFERROR(IF(OR($C72="",NOT(ISTEXT($C72))),"",VLOOKUP($C72,'Materials'!$A$6:$P$205,5,FALSE)),"")</f>
        <v/>
      </c>
      <c r="G72" s="5" t="n"/>
      <c r="H72" s="14" t="n"/>
      <c r="I72" s="11" t="n"/>
      <c r="J72" s="11" t="n"/>
      <c r="K72" s="11" t="n"/>
    </row>
    <row r="73" ht="28" customHeight="1">
      <c r="A73" s="5" t="n"/>
      <c r="B73" s="28" t="n"/>
      <c r="C73" s="5" t="n"/>
      <c r="D73" s="3">
        <f>IFERROR(IF(OR($C73="",NOT(ISTEXT($C73))),"",VLOOKUP($C73,'Materials'!$A$6:$P$205,2,FALSE)),"")</f>
        <v/>
      </c>
      <c r="E73" s="6">
        <f>IFERROR(IF(OR($C73="",NOT(ISTEXT($C73))),"",VLOOKUP($C73,'Materials'!$A$6:$P$205,4,FALSE)),"")</f>
        <v/>
      </c>
      <c r="F73" s="3">
        <f>IFERROR(IF(OR($C73="",NOT(ISTEXT($C73))),"",VLOOKUP($C73,'Materials'!$A$6:$P$205,5,FALSE)),"")</f>
        <v/>
      </c>
      <c r="G73" s="5" t="n"/>
      <c r="H73" s="14" t="n"/>
      <c r="I73" s="11" t="n"/>
      <c r="J73" s="11" t="n"/>
      <c r="K73" s="11" t="n"/>
    </row>
    <row r="74" ht="28" customHeight="1">
      <c r="A74" s="5" t="n"/>
      <c r="B74" s="28" t="n"/>
      <c r="C74" s="5" t="n"/>
      <c r="D74" s="3">
        <f>IFERROR(IF(OR($C74="",NOT(ISTEXT($C74))),"",VLOOKUP($C74,'Materials'!$A$6:$P$205,2,FALSE)),"")</f>
        <v/>
      </c>
      <c r="E74" s="6">
        <f>IFERROR(IF(OR($C74="",NOT(ISTEXT($C74))),"",VLOOKUP($C74,'Materials'!$A$6:$P$205,4,FALSE)),"")</f>
        <v/>
      </c>
      <c r="F74" s="3">
        <f>IFERROR(IF(OR($C74="",NOT(ISTEXT($C74))),"",VLOOKUP($C74,'Materials'!$A$6:$P$205,5,FALSE)),"")</f>
        <v/>
      </c>
      <c r="G74" s="5" t="n"/>
      <c r="H74" s="14" t="n"/>
      <c r="I74" s="11" t="n"/>
      <c r="J74" s="11" t="n"/>
      <c r="K74" s="11" t="n"/>
    </row>
    <row r="75" ht="28" customHeight="1">
      <c r="A75" s="5" t="n"/>
      <c r="B75" s="28" t="n"/>
      <c r="C75" s="5" t="n"/>
      <c r="D75" s="3">
        <f>IFERROR(IF(OR($C75="",NOT(ISTEXT($C75))),"",VLOOKUP($C75,'Materials'!$A$6:$P$205,2,FALSE)),"")</f>
        <v/>
      </c>
      <c r="E75" s="6">
        <f>IFERROR(IF(OR($C75="",NOT(ISTEXT($C75))),"",VLOOKUP($C75,'Materials'!$A$6:$P$205,4,FALSE)),"")</f>
        <v/>
      </c>
      <c r="F75" s="3">
        <f>IFERROR(IF(OR($C75="",NOT(ISTEXT($C75))),"",VLOOKUP($C75,'Materials'!$A$6:$P$205,5,FALSE)),"")</f>
        <v/>
      </c>
      <c r="G75" s="5" t="n"/>
      <c r="H75" s="14" t="n"/>
      <c r="I75" s="11" t="n"/>
      <c r="J75" s="11" t="n"/>
      <c r="K75" s="11" t="n"/>
    </row>
    <row r="76" ht="28" customHeight="1">
      <c r="A76" s="5" t="n"/>
      <c r="B76" s="28" t="n"/>
      <c r="C76" s="5" t="n"/>
      <c r="D76" s="3">
        <f>IFERROR(IF(OR($C76="",NOT(ISTEXT($C76))),"",VLOOKUP($C76,'Materials'!$A$6:$P$205,2,FALSE)),"")</f>
        <v/>
      </c>
      <c r="E76" s="6">
        <f>IFERROR(IF(OR($C76="",NOT(ISTEXT($C76))),"",VLOOKUP($C76,'Materials'!$A$6:$P$205,4,FALSE)),"")</f>
        <v/>
      </c>
      <c r="F76" s="3">
        <f>IFERROR(IF(OR($C76="",NOT(ISTEXT($C76))),"",VLOOKUP($C76,'Materials'!$A$6:$P$205,5,FALSE)),"")</f>
        <v/>
      </c>
      <c r="G76" s="5" t="n"/>
      <c r="H76" s="14" t="n"/>
      <c r="I76" s="11" t="n"/>
      <c r="J76" s="11" t="n"/>
      <c r="K76" s="11" t="n"/>
    </row>
    <row r="77" ht="28" customHeight="1">
      <c r="A77" s="5" t="n"/>
      <c r="B77" s="28" t="n"/>
      <c r="C77" s="5" t="n"/>
      <c r="D77" s="3">
        <f>IFERROR(IF(OR($C77="",NOT(ISTEXT($C77))),"",VLOOKUP($C77,'Materials'!$A$6:$P$205,2,FALSE)),"")</f>
        <v/>
      </c>
      <c r="E77" s="6">
        <f>IFERROR(IF(OR($C77="",NOT(ISTEXT($C77))),"",VLOOKUP($C77,'Materials'!$A$6:$P$205,4,FALSE)),"")</f>
        <v/>
      </c>
      <c r="F77" s="3">
        <f>IFERROR(IF(OR($C77="",NOT(ISTEXT($C77))),"",VLOOKUP($C77,'Materials'!$A$6:$P$205,5,FALSE)),"")</f>
        <v/>
      </c>
      <c r="G77" s="5" t="n"/>
      <c r="H77" s="14" t="n"/>
      <c r="I77" s="11" t="n"/>
      <c r="J77" s="11" t="n"/>
      <c r="K77" s="11" t="n"/>
    </row>
    <row r="78" ht="28" customHeight="1">
      <c r="A78" s="5" t="n"/>
      <c r="B78" s="28" t="n"/>
      <c r="C78" s="5" t="n"/>
      <c r="D78" s="3">
        <f>IFERROR(IF(OR($C78="",NOT(ISTEXT($C78))),"",VLOOKUP($C78,'Materials'!$A$6:$P$205,2,FALSE)),"")</f>
        <v/>
      </c>
      <c r="E78" s="6">
        <f>IFERROR(IF(OR($C78="",NOT(ISTEXT($C78))),"",VLOOKUP($C78,'Materials'!$A$6:$P$205,4,FALSE)),"")</f>
        <v/>
      </c>
      <c r="F78" s="3">
        <f>IFERROR(IF(OR($C78="",NOT(ISTEXT($C78))),"",VLOOKUP($C78,'Materials'!$A$6:$P$205,5,FALSE)),"")</f>
        <v/>
      </c>
      <c r="G78" s="5" t="n"/>
      <c r="H78" s="14" t="n"/>
      <c r="I78" s="11" t="n"/>
      <c r="J78" s="11" t="n"/>
      <c r="K78" s="11" t="n"/>
    </row>
    <row r="79" ht="28" customHeight="1">
      <c r="A79" s="5" t="n"/>
      <c r="B79" s="28" t="n"/>
      <c r="C79" s="5" t="n"/>
      <c r="D79" s="3">
        <f>IFERROR(IF(OR($C79="",NOT(ISTEXT($C79))),"",VLOOKUP($C79,'Materials'!$A$6:$P$205,2,FALSE)),"")</f>
        <v/>
      </c>
      <c r="E79" s="6">
        <f>IFERROR(IF(OR($C79="",NOT(ISTEXT($C79))),"",VLOOKUP($C79,'Materials'!$A$6:$P$205,4,FALSE)),"")</f>
        <v/>
      </c>
      <c r="F79" s="3">
        <f>IFERROR(IF(OR($C79="",NOT(ISTEXT($C79))),"",VLOOKUP($C79,'Materials'!$A$6:$P$205,5,FALSE)),"")</f>
        <v/>
      </c>
      <c r="G79" s="5" t="n"/>
      <c r="H79" s="14" t="n"/>
      <c r="I79" s="11" t="n"/>
      <c r="J79" s="11" t="n"/>
      <c r="K79" s="11" t="n"/>
    </row>
    <row r="80" ht="28" customHeight="1">
      <c r="A80" s="5" t="n"/>
      <c r="B80" s="28" t="n"/>
      <c r="C80" s="5" t="n"/>
      <c r="D80" s="3">
        <f>IFERROR(IF(OR($C80="",NOT(ISTEXT($C80))),"",VLOOKUP($C80,'Materials'!$A$6:$P$205,2,FALSE)),"")</f>
        <v/>
      </c>
      <c r="E80" s="6">
        <f>IFERROR(IF(OR($C80="",NOT(ISTEXT($C80))),"",VLOOKUP($C80,'Materials'!$A$6:$P$205,4,FALSE)),"")</f>
        <v/>
      </c>
      <c r="F80" s="3">
        <f>IFERROR(IF(OR($C80="",NOT(ISTEXT($C80))),"",VLOOKUP($C80,'Materials'!$A$6:$P$205,5,FALSE)),"")</f>
        <v/>
      </c>
      <c r="G80" s="5" t="n"/>
      <c r="H80" s="14" t="n"/>
      <c r="I80" s="11" t="n"/>
      <c r="J80" s="11" t="n"/>
      <c r="K80" s="11" t="n"/>
    </row>
    <row r="81" ht="28" customHeight="1">
      <c r="A81" s="5" t="n"/>
      <c r="B81" s="28" t="n"/>
      <c r="C81" s="5" t="n"/>
      <c r="D81" s="3">
        <f>IFERROR(IF(OR($C81="",NOT(ISTEXT($C81))),"",VLOOKUP($C81,'Materials'!$A$6:$P$205,2,FALSE)),"")</f>
        <v/>
      </c>
      <c r="E81" s="6">
        <f>IFERROR(IF(OR($C81="",NOT(ISTEXT($C81))),"",VLOOKUP($C81,'Materials'!$A$6:$P$205,4,FALSE)),"")</f>
        <v/>
      </c>
      <c r="F81" s="3">
        <f>IFERROR(IF(OR($C81="",NOT(ISTEXT($C81))),"",VLOOKUP($C81,'Materials'!$A$6:$P$205,5,FALSE)),"")</f>
        <v/>
      </c>
      <c r="G81" s="5" t="n"/>
      <c r="H81" s="14" t="n"/>
      <c r="I81" s="11" t="n"/>
      <c r="J81" s="11" t="n"/>
      <c r="K81" s="11" t="n"/>
    </row>
    <row r="82" ht="28" customHeight="1">
      <c r="A82" s="5" t="n"/>
      <c r="B82" s="28" t="n"/>
      <c r="C82" s="5" t="n"/>
      <c r="D82" s="3">
        <f>IFERROR(IF(OR($C82="",NOT(ISTEXT($C82))),"",VLOOKUP($C82,'Materials'!$A$6:$P$205,2,FALSE)),"")</f>
        <v/>
      </c>
      <c r="E82" s="6">
        <f>IFERROR(IF(OR($C82="",NOT(ISTEXT($C82))),"",VLOOKUP($C82,'Materials'!$A$6:$P$205,4,FALSE)),"")</f>
        <v/>
      </c>
      <c r="F82" s="3">
        <f>IFERROR(IF(OR($C82="",NOT(ISTEXT($C82))),"",VLOOKUP($C82,'Materials'!$A$6:$P$205,5,FALSE)),"")</f>
        <v/>
      </c>
      <c r="G82" s="5" t="n"/>
      <c r="H82" s="14" t="n"/>
      <c r="I82" s="11" t="n"/>
      <c r="J82" s="11" t="n"/>
      <c r="K82" s="11" t="n"/>
    </row>
    <row r="83" ht="28" customHeight="1">
      <c r="A83" s="5" t="n"/>
      <c r="B83" s="28" t="n"/>
      <c r="C83" s="5" t="n"/>
      <c r="D83" s="3">
        <f>IFERROR(IF(OR($C83="",NOT(ISTEXT($C83))),"",VLOOKUP($C83,'Materials'!$A$6:$P$205,2,FALSE)),"")</f>
        <v/>
      </c>
      <c r="E83" s="6">
        <f>IFERROR(IF(OR($C83="",NOT(ISTEXT($C83))),"",VLOOKUP($C83,'Materials'!$A$6:$P$205,4,FALSE)),"")</f>
        <v/>
      </c>
      <c r="F83" s="3">
        <f>IFERROR(IF(OR($C83="",NOT(ISTEXT($C83))),"",VLOOKUP($C83,'Materials'!$A$6:$P$205,5,FALSE)),"")</f>
        <v/>
      </c>
      <c r="G83" s="5" t="n"/>
      <c r="H83" s="14" t="n"/>
      <c r="I83" s="11" t="n"/>
      <c r="J83" s="11" t="n"/>
      <c r="K83" s="11" t="n"/>
    </row>
    <row r="84" ht="28" customHeight="1">
      <c r="A84" s="5" t="n"/>
      <c r="B84" s="28" t="n"/>
      <c r="C84" s="5" t="n"/>
      <c r="D84" s="3">
        <f>IFERROR(IF(OR($C84="",NOT(ISTEXT($C84))),"",VLOOKUP($C84,'Materials'!$A$6:$P$205,2,FALSE)),"")</f>
        <v/>
      </c>
      <c r="E84" s="6">
        <f>IFERROR(IF(OR($C84="",NOT(ISTEXT($C84))),"",VLOOKUP($C84,'Materials'!$A$6:$P$205,4,FALSE)),"")</f>
        <v/>
      </c>
      <c r="F84" s="3">
        <f>IFERROR(IF(OR($C84="",NOT(ISTEXT($C84))),"",VLOOKUP($C84,'Materials'!$A$6:$P$205,5,FALSE)),"")</f>
        <v/>
      </c>
      <c r="G84" s="5" t="n"/>
      <c r="H84" s="14" t="n"/>
      <c r="I84" s="11" t="n"/>
      <c r="J84" s="11" t="n"/>
      <c r="K84" s="11" t="n"/>
    </row>
    <row r="85" ht="28" customHeight="1">
      <c r="A85" s="5" t="n"/>
      <c r="B85" s="28" t="n"/>
      <c r="C85" s="5" t="n"/>
      <c r="D85" s="3">
        <f>IFERROR(IF(OR($C85="",NOT(ISTEXT($C85))),"",VLOOKUP($C85,'Materials'!$A$6:$P$205,2,FALSE)),"")</f>
        <v/>
      </c>
      <c r="E85" s="6">
        <f>IFERROR(IF(OR($C85="",NOT(ISTEXT($C85))),"",VLOOKUP($C85,'Materials'!$A$6:$P$205,4,FALSE)),"")</f>
        <v/>
      </c>
      <c r="F85" s="3">
        <f>IFERROR(IF(OR($C85="",NOT(ISTEXT($C85))),"",VLOOKUP($C85,'Materials'!$A$6:$P$205,5,FALSE)),"")</f>
        <v/>
      </c>
      <c r="G85" s="5" t="n"/>
      <c r="H85" s="14" t="n"/>
      <c r="I85" s="11" t="n"/>
      <c r="J85" s="11" t="n"/>
      <c r="K85" s="11" t="n"/>
    </row>
    <row r="86" ht="28" customHeight="1">
      <c r="A86" s="5" t="n"/>
      <c r="B86" s="28" t="n"/>
      <c r="C86" s="5" t="n"/>
      <c r="D86" s="3">
        <f>IFERROR(IF(OR($C86="",NOT(ISTEXT($C86))),"",VLOOKUP($C86,'Materials'!$A$6:$P$205,2,FALSE)),"")</f>
        <v/>
      </c>
      <c r="E86" s="6">
        <f>IFERROR(IF(OR($C86="",NOT(ISTEXT($C86))),"",VLOOKUP($C86,'Materials'!$A$6:$P$205,4,FALSE)),"")</f>
        <v/>
      </c>
      <c r="F86" s="3">
        <f>IFERROR(IF(OR($C86="",NOT(ISTEXT($C86))),"",VLOOKUP($C86,'Materials'!$A$6:$P$205,5,FALSE)),"")</f>
        <v/>
      </c>
      <c r="G86" s="5" t="n"/>
      <c r="H86" s="14" t="n"/>
      <c r="I86" s="11" t="n"/>
      <c r="J86" s="11" t="n"/>
      <c r="K86" s="11" t="n"/>
    </row>
    <row r="87" ht="28" customHeight="1">
      <c r="A87" s="5" t="n"/>
      <c r="B87" s="28" t="n"/>
      <c r="C87" s="5" t="n"/>
      <c r="D87" s="3">
        <f>IFERROR(IF(OR($C87="",NOT(ISTEXT($C87))),"",VLOOKUP($C87,'Materials'!$A$6:$P$205,2,FALSE)),"")</f>
        <v/>
      </c>
      <c r="E87" s="6">
        <f>IFERROR(IF(OR($C87="",NOT(ISTEXT($C87))),"",VLOOKUP($C87,'Materials'!$A$6:$P$205,4,FALSE)),"")</f>
        <v/>
      </c>
      <c r="F87" s="3">
        <f>IFERROR(IF(OR($C87="",NOT(ISTEXT($C87))),"",VLOOKUP($C87,'Materials'!$A$6:$P$205,5,FALSE)),"")</f>
        <v/>
      </c>
      <c r="G87" s="5" t="n"/>
      <c r="H87" s="14" t="n"/>
      <c r="I87" s="11" t="n"/>
      <c r="J87" s="11" t="n"/>
      <c r="K87" s="11" t="n"/>
    </row>
    <row r="88" ht="28" customHeight="1">
      <c r="A88" s="5" t="n"/>
      <c r="B88" s="28" t="n"/>
      <c r="C88" s="5" t="n"/>
      <c r="D88" s="3">
        <f>IFERROR(IF(OR($C88="",NOT(ISTEXT($C88))),"",VLOOKUP($C88,'Materials'!$A$6:$P$205,2,FALSE)),"")</f>
        <v/>
      </c>
      <c r="E88" s="6">
        <f>IFERROR(IF(OR($C88="",NOT(ISTEXT($C88))),"",VLOOKUP($C88,'Materials'!$A$6:$P$205,4,FALSE)),"")</f>
        <v/>
      </c>
      <c r="F88" s="3">
        <f>IFERROR(IF(OR($C88="",NOT(ISTEXT($C88))),"",VLOOKUP($C88,'Materials'!$A$6:$P$205,5,FALSE)),"")</f>
        <v/>
      </c>
      <c r="G88" s="5" t="n"/>
      <c r="H88" s="14" t="n"/>
      <c r="I88" s="11" t="n"/>
      <c r="J88" s="11" t="n"/>
      <c r="K88" s="11" t="n"/>
    </row>
    <row r="89" ht="28" customHeight="1">
      <c r="A89" s="5" t="n"/>
      <c r="B89" s="28" t="n"/>
      <c r="C89" s="5" t="n"/>
      <c r="D89" s="3">
        <f>IFERROR(IF(OR($C89="",NOT(ISTEXT($C89))),"",VLOOKUP($C89,'Materials'!$A$6:$P$205,2,FALSE)),"")</f>
        <v/>
      </c>
      <c r="E89" s="6">
        <f>IFERROR(IF(OR($C89="",NOT(ISTEXT($C89))),"",VLOOKUP($C89,'Materials'!$A$6:$P$205,4,FALSE)),"")</f>
        <v/>
      </c>
      <c r="F89" s="3">
        <f>IFERROR(IF(OR($C89="",NOT(ISTEXT($C89))),"",VLOOKUP($C89,'Materials'!$A$6:$P$205,5,FALSE)),"")</f>
        <v/>
      </c>
      <c r="G89" s="5" t="n"/>
      <c r="H89" s="14" t="n"/>
      <c r="I89" s="11" t="n"/>
      <c r="J89" s="11" t="n"/>
      <c r="K89" s="11" t="n"/>
    </row>
    <row r="90" ht="28" customHeight="1">
      <c r="A90" s="5" t="n"/>
      <c r="B90" s="28" t="n"/>
      <c r="C90" s="5" t="n"/>
      <c r="D90" s="3">
        <f>IFERROR(IF(OR($C90="",NOT(ISTEXT($C90))),"",VLOOKUP($C90,'Materials'!$A$6:$P$205,2,FALSE)),"")</f>
        <v/>
      </c>
      <c r="E90" s="6">
        <f>IFERROR(IF(OR($C90="",NOT(ISTEXT($C90))),"",VLOOKUP($C90,'Materials'!$A$6:$P$205,4,FALSE)),"")</f>
        <v/>
      </c>
      <c r="F90" s="3">
        <f>IFERROR(IF(OR($C90="",NOT(ISTEXT($C90))),"",VLOOKUP($C90,'Materials'!$A$6:$P$205,5,FALSE)),"")</f>
        <v/>
      </c>
      <c r="G90" s="5" t="n"/>
      <c r="H90" s="14" t="n"/>
      <c r="I90" s="11" t="n"/>
      <c r="J90" s="11" t="n"/>
      <c r="K90" s="11" t="n"/>
    </row>
    <row r="91" ht="28" customHeight="1">
      <c r="A91" s="5" t="n"/>
      <c r="B91" s="28" t="n"/>
      <c r="C91" s="5" t="n"/>
      <c r="D91" s="3">
        <f>IFERROR(IF(OR($C91="",NOT(ISTEXT($C91))),"",VLOOKUP($C91,'Materials'!$A$6:$P$205,2,FALSE)),"")</f>
        <v/>
      </c>
      <c r="E91" s="6">
        <f>IFERROR(IF(OR($C91="",NOT(ISTEXT($C91))),"",VLOOKUP($C91,'Materials'!$A$6:$P$205,4,FALSE)),"")</f>
        <v/>
      </c>
      <c r="F91" s="3">
        <f>IFERROR(IF(OR($C91="",NOT(ISTEXT($C91))),"",VLOOKUP($C91,'Materials'!$A$6:$P$205,5,FALSE)),"")</f>
        <v/>
      </c>
      <c r="G91" s="5" t="n"/>
      <c r="H91" s="14" t="n"/>
      <c r="I91" s="11" t="n"/>
      <c r="J91" s="11" t="n"/>
      <c r="K91" s="11" t="n"/>
    </row>
    <row r="92" ht="28" customHeight="1">
      <c r="A92" s="5" t="n"/>
      <c r="B92" s="28" t="n"/>
      <c r="C92" s="5" t="n"/>
      <c r="D92" s="3">
        <f>IFERROR(IF(OR($C92="",NOT(ISTEXT($C92))),"",VLOOKUP($C92,'Materials'!$A$6:$P$205,2,FALSE)),"")</f>
        <v/>
      </c>
      <c r="E92" s="6">
        <f>IFERROR(IF(OR($C92="",NOT(ISTEXT($C92))),"",VLOOKUP($C92,'Materials'!$A$6:$P$205,4,FALSE)),"")</f>
        <v/>
      </c>
      <c r="F92" s="3">
        <f>IFERROR(IF(OR($C92="",NOT(ISTEXT($C92))),"",VLOOKUP($C92,'Materials'!$A$6:$P$205,5,FALSE)),"")</f>
        <v/>
      </c>
      <c r="G92" s="5" t="n"/>
      <c r="H92" s="14" t="n"/>
      <c r="I92" s="11" t="n"/>
      <c r="J92" s="11" t="n"/>
      <c r="K92" s="11" t="n"/>
    </row>
    <row r="93" ht="28" customHeight="1">
      <c r="A93" s="5" t="n"/>
      <c r="B93" s="28" t="n"/>
      <c r="C93" s="5" t="n"/>
      <c r="D93" s="3">
        <f>IFERROR(IF(OR($C93="",NOT(ISTEXT($C93))),"",VLOOKUP($C93,'Materials'!$A$6:$P$205,2,FALSE)),"")</f>
        <v/>
      </c>
      <c r="E93" s="6">
        <f>IFERROR(IF(OR($C93="",NOT(ISTEXT($C93))),"",VLOOKUP($C93,'Materials'!$A$6:$P$205,4,FALSE)),"")</f>
        <v/>
      </c>
      <c r="F93" s="3">
        <f>IFERROR(IF(OR($C93="",NOT(ISTEXT($C93))),"",VLOOKUP($C93,'Materials'!$A$6:$P$205,5,FALSE)),"")</f>
        <v/>
      </c>
      <c r="G93" s="5" t="n"/>
      <c r="H93" s="14" t="n"/>
      <c r="I93" s="11" t="n"/>
      <c r="J93" s="11" t="n"/>
      <c r="K93" s="11" t="n"/>
    </row>
    <row r="94" ht="28" customHeight="1">
      <c r="A94" s="5" t="n"/>
      <c r="B94" s="28" t="n"/>
      <c r="C94" s="5" t="n"/>
      <c r="D94" s="3">
        <f>IFERROR(IF(OR($C94="",NOT(ISTEXT($C94))),"",VLOOKUP($C94,'Materials'!$A$6:$P$205,2,FALSE)),"")</f>
        <v/>
      </c>
      <c r="E94" s="6">
        <f>IFERROR(IF(OR($C94="",NOT(ISTEXT($C94))),"",VLOOKUP($C94,'Materials'!$A$6:$P$205,4,FALSE)),"")</f>
        <v/>
      </c>
      <c r="F94" s="3">
        <f>IFERROR(IF(OR($C94="",NOT(ISTEXT($C94))),"",VLOOKUP($C94,'Materials'!$A$6:$P$205,5,FALSE)),"")</f>
        <v/>
      </c>
      <c r="G94" s="5" t="n"/>
      <c r="H94" s="14" t="n"/>
      <c r="I94" s="11" t="n"/>
      <c r="J94" s="11" t="n"/>
      <c r="K94" s="11" t="n"/>
    </row>
    <row r="95" ht="28" customHeight="1">
      <c r="A95" s="5" t="n"/>
      <c r="B95" s="28" t="n"/>
      <c r="C95" s="5" t="n"/>
      <c r="D95" s="3">
        <f>IFERROR(IF(OR($C95="",NOT(ISTEXT($C95))),"",VLOOKUP($C95,'Materials'!$A$6:$P$205,2,FALSE)),"")</f>
        <v/>
      </c>
      <c r="E95" s="6">
        <f>IFERROR(IF(OR($C95="",NOT(ISTEXT($C95))),"",VLOOKUP($C95,'Materials'!$A$6:$P$205,4,FALSE)),"")</f>
        <v/>
      </c>
      <c r="F95" s="3">
        <f>IFERROR(IF(OR($C95="",NOT(ISTEXT($C95))),"",VLOOKUP($C95,'Materials'!$A$6:$P$205,5,FALSE)),"")</f>
        <v/>
      </c>
      <c r="G95" s="5" t="n"/>
      <c r="H95" s="14" t="n"/>
      <c r="I95" s="11" t="n"/>
      <c r="J95" s="11" t="n"/>
      <c r="K95" s="11" t="n"/>
    </row>
    <row r="96" ht="28" customHeight="1">
      <c r="A96" s="5" t="n"/>
      <c r="B96" s="28" t="n"/>
      <c r="C96" s="5" t="n"/>
      <c r="D96" s="3">
        <f>IFERROR(IF(OR($C96="",NOT(ISTEXT($C96))),"",VLOOKUP($C96,'Materials'!$A$6:$P$205,2,FALSE)),"")</f>
        <v/>
      </c>
      <c r="E96" s="6">
        <f>IFERROR(IF(OR($C96="",NOT(ISTEXT($C96))),"",VLOOKUP($C96,'Materials'!$A$6:$P$205,4,FALSE)),"")</f>
        <v/>
      </c>
      <c r="F96" s="3">
        <f>IFERROR(IF(OR($C96="",NOT(ISTEXT($C96))),"",VLOOKUP($C96,'Materials'!$A$6:$P$205,5,FALSE)),"")</f>
        <v/>
      </c>
      <c r="G96" s="5" t="n"/>
      <c r="H96" s="14" t="n"/>
      <c r="I96" s="11" t="n"/>
      <c r="J96" s="11" t="n"/>
      <c r="K96" s="11" t="n"/>
    </row>
    <row r="97" ht="28" customHeight="1">
      <c r="A97" s="5" t="n"/>
      <c r="B97" s="28" t="n"/>
      <c r="C97" s="5" t="n"/>
      <c r="D97" s="3">
        <f>IFERROR(IF(OR($C97="",NOT(ISTEXT($C97))),"",VLOOKUP($C97,'Materials'!$A$6:$P$205,2,FALSE)),"")</f>
        <v/>
      </c>
      <c r="E97" s="6">
        <f>IFERROR(IF(OR($C97="",NOT(ISTEXT($C97))),"",VLOOKUP($C97,'Materials'!$A$6:$P$205,4,FALSE)),"")</f>
        <v/>
      </c>
      <c r="F97" s="3">
        <f>IFERROR(IF(OR($C97="",NOT(ISTEXT($C97))),"",VLOOKUP($C97,'Materials'!$A$6:$P$205,5,FALSE)),"")</f>
        <v/>
      </c>
      <c r="G97" s="5" t="n"/>
      <c r="H97" s="14" t="n"/>
      <c r="I97" s="11" t="n"/>
      <c r="J97" s="11" t="n"/>
      <c r="K97" s="11" t="n"/>
    </row>
    <row r="98" ht="28" customHeight="1">
      <c r="A98" s="5" t="n"/>
      <c r="B98" s="28" t="n"/>
      <c r="C98" s="5" t="n"/>
      <c r="D98" s="3">
        <f>IFERROR(IF(OR($C98="",NOT(ISTEXT($C98))),"",VLOOKUP($C98,'Materials'!$A$6:$P$205,2,FALSE)),"")</f>
        <v/>
      </c>
      <c r="E98" s="6">
        <f>IFERROR(IF(OR($C98="",NOT(ISTEXT($C98))),"",VLOOKUP($C98,'Materials'!$A$6:$P$205,4,FALSE)),"")</f>
        <v/>
      </c>
      <c r="F98" s="3">
        <f>IFERROR(IF(OR($C98="",NOT(ISTEXT($C98))),"",VLOOKUP($C98,'Materials'!$A$6:$P$205,5,FALSE)),"")</f>
        <v/>
      </c>
      <c r="G98" s="5" t="n"/>
      <c r="H98" s="14" t="n"/>
      <c r="I98" s="11" t="n"/>
      <c r="J98" s="11" t="n"/>
      <c r="K98" s="11" t="n"/>
    </row>
    <row r="99" ht="28" customHeight="1">
      <c r="A99" s="5" t="n"/>
      <c r="B99" s="28" t="n"/>
      <c r="C99" s="5" t="n"/>
      <c r="D99" s="3">
        <f>IFERROR(IF(OR($C99="",NOT(ISTEXT($C99))),"",VLOOKUP($C99,'Materials'!$A$6:$P$205,2,FALSE)),"")</f>
        <v/>
      </c>
      <c r="E99" s="6">
        <f>IFERROR(IF(OR($C99="",NOT(ISTEXT($C99))),"",VLOOKUP($C99,'Materials'!$A$6:$P$205,4,FALSE)),"")</f>
        <v/>
      </c>
      <c r="F99" s="3">
        <f>IFERROR(IF(OR($C99="",NOT(ISTEXT($C99))),"",VLOOKUP($C99,'Materials'!$A$6:$P$205,5,FALSE)),"")</f>
        <v/>
      </c>
      <c r="G99" s="5" t="n"/>
      <c r="H99" s="14" t="n"/>
      <c r="I99" s="11" t="n"/>
      <c r="J99" s="11" t="n"/>
      <c r="K99" s="11" t="n"/>
    </row>
    <row r="100" ht="28" customHeight="1">
      <c r="A100" s="5" t="n"/>
      <c r="B100" s="28" t="n"/>
      <c r="C100" s="5" t="n"/>
      <c r="D100" s="3">
        <f>IFERROR(IF(OR($C100="",NOT(ISTEXT($C100))),"",VLOOKUP($C100,'Materials'!$A$6:$P$205,2,FALSE)),"")</f>
        <v/>
      </c>
      <c r="E100" s="6">
        <f>IFERROR(IF(OR($C100="",NOT(ISTEXT($C100))),"",VLOOKUP($C100,'Materials'!$A$6:$P$205,4,FALSE)),"")</f>
        <v/>
      </c>
      <c r="F100" s="3">
        <f>IFERROR(IF(OR($C100="",NOT(ISTEXT($C100))),"",VLOOKUP($C100,'Materials'!$A$6:$P$205,5,FALSE)),"")</f>
        <v/>
      </c>
      <c r="G100" s="5" t="n"/>
      <c r="H100" s="14" t="n"/>
      <c r="I100" s="11" t="n"/>
      <c r="J100" s="11" t="n"/>
      <c r="K100" s="11" t="n"/>
    </row>
    <row r="101" ht="28" customHeight="1">
      <c r="A101" s="5" t="n"/>
      <c r="B101" s="28" t="n"/>
      <c r="C101" s="5" t="n"/>
      <c r="D101" s="3">
        <f>IFERROR(IF(OR($C101="",NOT(ISTEXT($C101))),"",VLOOKUP($C101,'Materials'!$A$6:$P$205,2,FALSE)),"")</f>
        <v/>
      </c>
      <c r="E101" s="6">
        <f>IFERROR(IF(OR($C101="",NOT(ISTEXT($C101))),"",VLOOKUP($C101,'Materials'!$A$6:$P$205,4,FALSE)),"")</f>
        <v/>
      </c>
      <c r="F101" s="3">
        <f>IFERROR(IF(OR($C101="",NOT(ISTEXT($C101))),"",VLOOKUP($C101,'Materials'!$A$6:$P$205,5,FALSE)),"")</f>
        <v/>
      </c>
      <c r="G101" s="5" t="n"/>
      <c r="H101" s="14" t="n"/>
      <c r="I101" s="11" t="n"/>
      <c r="J101" s="11" t="n"/>
      <c r="K101" s="11" t="n"/>
    </row>
    <row r="102" ht="28" customHeight="1">
      <c r="A102" s="5" t="n"/>
      <c r="B102" s="28" t="n"/>
      <c r="C102" s="5" t="n"/>
      <c r="D102" s="3">
        <f>IFERROR(IF(OR($C102="",NOT(ISTEXT($C102))),"",VLOOKUP($C102,'Materials'!$A$6:$P$205,2,FALSE)),"")</f>
        <v/>
      </c>
      <c r="E102" s="6">
        <f>IFERROR(IF(OR($C102="",NOT(ISTEXT($C102))),"",VLOOKUP($C102,'Materials'!$A$6:$P$205,4,FALSE)),"")</f>
        <v/>
      </c>
      <c r="F102" s="3">
        <f>IFERROR(IF(OR($C102="",NOT(ISTEXT($C102))),"",VLOOKUP($C102,'Materials'!$A$6:$P$205,5,FALSE)),"")</f>
        <v/>
      </c>
      <c r="G102" s="5" t="n"/>
      <c r="H102" s="14" t="n"/>
      <c r="I102" s="11" t="n"/>
      <c r="J102" s="11" t="n"/>
      <c r="K102" s="11" t="n"/>
    </row>
    <row r="103" ht="28" customHeight="1">
      <c r="A103" s="5" t="n"/>
      <c r="B103" s="28" t="n"/>
      <c r="C103" s="5" t="n"/>
      <c r="D103" s="3">
        <f>IFERROR(IF(OR($C103="",NOT(ISTEXT($C103))),"",VLOOKUP($C103,'Materials'!$A$6:$P$205,2,FALSE)),"")</f>
        <v/>
      </c>
      <c r="E103" s="6">
        <f>IFERROR(IF(OR($C103="",NOT(ISTEXT($C103))),"",VLOOKUP($C103,'Materials'!$A$6:$P$205,4,FALSE)),"")</f>
        <v/>
      </c>
      <c r="F103" s="3">
        <f>IFERROR(IF(OR($C103="",NOT(ISTEXT($C103))),"",VLOOKUP($C103,'Materials'!$A$6:$P$205,5,FALSE)),"")</f>
        <v/>
      </c>
      <c r="G103" s="5" t="n"/>
      <c r="H103" s="14" t="n"/>
      <c r="I103" s="11" t="n"/>
      <c r="J103" s="11" t="n"/>
      <c r="K103" s="11" t="n"/>
    </row>
    <row r="104" ht="28" customHeight="1">
      <c r="A104" s="5" t="n"/>
      <c r="B104" s="28" t="n"/>
      <c r="C104" s="5" t="n"/>
      <c r="D104" s="3">
        <f>IFERROR(IF(OR($C104="",NOT(ISTEXT($C104))),"",VLOOKUP($C104,'Materials'!$A$6:$P$205,2,FALSE)),"")</f>
        <v/>
      </c>
      <c r="E104" s="6">
        <f>IFERROR(IF(OR($C104="",NOT(ISTEXT($C104))),"",VLOOKUP($C104,'Materials'!$A$6:$P$205,4,FALSE)),"")</f>
        <v/>
      </c>
      <c r="F104" s="3">
        <f>IFERROR(IF(OR($C104="",NOT(ISTEXT($C104))),"",VLOOKUP($C104,'Materials'!$A$6:$P$205,5,FALSE)),"")</f>
        <v/>
      </c>
      <c r="G104" s="5" t="n"/>
      <c r="H104" s="14" t="n"/>
      <c r="I104" s="11" t="n"/>
      <c r="J104" s="11" t="n"/>
      <c r="K104" s="11" t="n"/>
    </row>
    <row r="105" ht="28" customHeight="1">
      <c r="A105" s="5" t="n"/>
      <c r="B105" s="28" t="n"/>
      <c r="C105" s="5" t="n"/>
      <c r="D105" s="3">
        <f>IFERROR(IF(OR($C105="",NOT(ISTEXT($C105))),"",VLOOKUP($C105,'Materials'!$A$6:$P$205,2,FALSE)),"")</f>
        <v/>
      </c>
      <c r="E105" s="6">
        <f>IFERROR(IF(OR($C105="",NOT(ISTEXT($C105))),"",VLOOKUP($C105,'Materials'!$A$6:$P$205,4,FALSE)),"")</f>
        <v/>
      </c>
      <c r="F105" s="3">
        <f>IFERROR(IF(OR($C105="",NOT(ISTEXT($C105))),"",VLOOKUP($C105,'Materials'!$A$6:$P$205,5,FALSE)),"")</f>
        <v/>
      </c>
      <c r="G105" s="5" t="n"/>
      <c r="H105" s="14" t="n"/>
      <c r="I105" s="11" t="n"/>
      <c r="J105" s="11" t="n"/>
      <c r="K105" s="11" t="n"/>
    </row>
    <row r="106" ht="28" customHeight="1">
      <c r="A106" s="5" t="n"/>
      <c r="B106" s="28" t="n"/>
      <c r="C106" s="5" t="n"/>
      <c r="D106" s="3">
        <f>IFERROR(IF(OR($C106="",NOT(ISTEXT($C106))),"",VLOOKUP($C106,'Materials'!$A$6:$P$205,2,FALSE)),"")</f>
        <v/>
      </c>
      <c r="E106" s="6">
        <f>IFERROR(IF(OR($C106="",NOT(ISTEXT($C106))),"",VLOOKUP($C106,'Materials'!$A$6:$P$205,4,FALSE)),"")</f>
        <v/>
      </c>
      <c r="F106" s="3">
        <f>IFERROR(IF(OR($C106="",NOT(ISTEXT($C106))),"",VLOOKUP($C106,'Materials'!$A$6:$P$205,5,FALSE)),"")</f>
        <v/>
      </c>
      <c r="G106" s="5" t="n"/>
      <c r="H106" s="14" t="n"/>
      <c r="I106" s="11" t="n"/>
      <c r="J106" s="11" t="n"/>
      <c r="K106" s="11" t="n"/>
    </row>
    <row r="107" ht="28" customHeight="1">
      <c r="A107" s="5" t="n"/>
      <c r="B107" s="28" t="n"/>
      <c r="C107" s="5" t="n"/>
      <c r="D107" s="3">
        <f>IFERROR(IF(OR($C107="",NOT(ISTEXT($C107))),"",VLOOKUP($C107,'Materials'!$A$6:$P$205,2,FALSE)),"")</f>
        <v/>
      </c>
      <c r="E107" s="6">
        <f>IFERROR(IF(OR($C107="",NOT(ISTEXT($C107))),"",VLOOKUP($C107,'Materials'!$A$6:$P$205,4,FALSE)),"")</f>
        <v/>
      </c>
      <c r="F107" s="3">
        <f>IFERROR(IF(OR($C107="",NOT(ISTEXT($C107))),"",VLOOKUP($C107,'Materials'!$A$6:$P$205,5,FALSE)),"")</f>
        <v/>
      </c>
      <c r="G107" s="5" t="n"/>
      <c r="H107" s="14" t="n"/>
      <c r="I107" s="11" t="n"/>
      <c r="J107" s="11" t="n"/>
      <c r="K107" s="11" t="n"/>
    </row>
    <row r="108" ht="28" customHeight="1">
      <c r="A108" s="5" t="n"/>
      <c r="B108" s="28" t="n"/>
      <c r="C108" s="5" t="n"/>
      <c r="D108" s="3">
        <f>IFERROR(IF(OR($C108="",NOT(ISTEXT($C108))),"",VLOOKUP($C108,'Materials'!$A$6:$P$205,2,FALSE)),"")</f>
        <v/>
      </c>
      <c r="E108" s="6">
        <f>IFERROR(IF(OR($C108="",NOT(ISTEXT($C108))),"",VLOOKUP($C108,'Materials'!$A$6:$P$205,4,FALSE)),"")</f>
        <v/>
      </c>
      <c r="F108" s="3">
        <f>IFERROR(IF(OR($C108="",NOT(ISTEXT($C108))),"",VLOOKUP($C108,'Materials'!$A$6:$P$205,5,FALSE)),"")</f>
        <v/>
      </c>
      <c r="G108" s="5" t="n"/>
      <c r="H108" s="14" t="n"/>
      <c r="I108" s="11" t="n"/>
      <c r="J108" s="11" t="n"/>
      <c r="K108" s="11" t="n"/>
    </row>
    <row r="109" ht="28" customHeight="1">
      <c r="A109" s="5" t="n"/>
      <c r="B109" s="28" t="n"/>
      <c r="C109" s="5" t="n"/>
      <c r="D109" s="3">
        <f>IFERROR(IF(OR($C109="",NOT(ISTEXT($C109))),"",VLOOKUP($C109,'Materials'!$A$6:$P$205,2,FALSE)),"")</f>
        <v/>
      </c>
      <c r="E109" s="6">
        <f>IFERROR(IF(OR($C109="",NOT(ISTEXT($C109))),"",VLOOKUP($C109,'Materials'!$A$6:$P$205,4,FALSE)),"")</f>
        <v/>
      </c>
      <c r="F109" s="3">
        <f>IFERROR(IF(OR($C109="",NOT(ISTEXT($C109))),"",VLOOKUP($C109,'Materials'!$A$6:$P$205,5,FALSE)),"")</f>
        <v/>
      </c>
      <c r="G109" s="5" t="n"/>
      <c r="H109" s="14" t="n"/>
      <c r="I109" s="11" t="n"/>
      <c r="J109" s="11" t="n"/>
      <c r="K109" s="11" t="n"/>
    </row>
    <row r="110" ht="28" customHeight="1">
      <c r="A110" s="5" t="n"/>
      <c r="B110" s="28" t="n"/>
      <c r="C110" s="5" t="n"/>
      <c r="D110" s="3">
        <f>IFERROR(IF(OR($C110="",NOT(ISTEXT($C110))),"",VLOOKUP($C110,'Materials'!$A$6:$P$205,2,FALSE)),"")</f>
        <v/>
      </c>
      <c r="E110" s="6">
        <f>IFERROR(IF(OR($C110="",NOT(ISTEXT($C110))),"",VLOOKUP($C110,'Materials'!$A$6:$P$205,4,FALSE)),"")</f>
        <v/>
      </c>
      <c r="F110" s="3">
        <f>IFERROR(IF(OR($C110="",NOT(ISTEXT($C110))),"",VLOOKUP($C110,'Materials'!$A$6:$P$205,5,FALSE)),"")</f>
        <v/>
      </c>
      <c r="G110" s="5" t="n"/>
      <c r="H110" s="14" t="n"/>
      <c r="I110" s="11" t="n"/>
      <c r="J110" s="11" t="n"/>
      <c r="K110" s="11" t="n"/>
    </row>
    <row r="111" ht="28" customHeight="1">
      <c r="A111" s="5" t="n"/>
      <c r="B111" s="28" t="n"/>
      <c r="C111" s="5" t="n"/>
      <c r="D111" s="3">
        <f>IFERROR(IF(OR($C111="",NOT(ISTEXT($C111))),"",VLOOKUP($C111,'Materials'!$A$6:$P$205,2,FALSE)),"")</f>
        <v/>
      </c>
      <c r="E111" s="6">
        <f>IFERROR(IF(OR($C111="",NOT(ISTEXT($C111))),"",VLOOKUP($C111,'Materials'!$A$6:$P$205,4,FALSE)),"")</f>
        <v/>
      </c>
      <c r="F111" s="3">
        <f>IFERROR(IF(OR($C111="",NOT(ISTEXT($C111))),"",VLOOKUP($C111,'Materials'!$A$6:$P$205,5,FALSE)),"")</f>
        <v/>
      </c>
      <c r="G111" s="5" t="n"/>
      <c r="H111" s="14" t="n"/>
      <c r="I111" s="11" t="n"/>
      <c r="J111" s="11" t="n"/>
      <c r="K111" s="11" t="n"/>
    </row>
    <row r="112" ht="28" customHeight="1">
      <c r="A112" s="5" t="n"/>
      <c r="B112" s="28" t="n"/>
      <c r="C112" s="5" t="n"/>
      <c r="D112" s="3">
        <f>IFERROR(IF(OR($C112="",NOT(ISTEXT($C112))),"",VLOOKUP($C112,'Materials'!$A$6:$P$205,2,FALSE)),"")</f>
        <v/>
      </c>
      <c r="E112" s="6">
        <f>IFERROR(IF(OR($C112="",NOT(ISTEXT($C112))),"",VLOOKUP($C112,'Materials'!$A$6:$P$205,4,FALSE)),"")</f>
        <v/>
      </c>
      <c r="F112" s="3">
        <f>IFERROR(IF(OR($C112="",NOT(ISTEXT($C112))),"",VLOOKUP($C112,'Materials'!$A$6:$P$205,5,FALSE)),"")</f>
        <v/>
      </c>
      <c r="G112" s="5" t="n"/>
      <c r="H112" s="14" t="n"/>
      <c r="I112" s="11" t="n"/>
      <c r="J112" s="11" t="n"/>
      <c r="K112" s="11" t="n"/>
    </row>
    <row r="113" ht="28" customHeight="1">
      <c r="A113" s="5" t="n"/>
      <c r="B113" s="28" t="n"/>
      <c r="C113" s="5" t="n"/>
      <c r="D113" s="3">
        <f>IFERROR(IF(OR($C113="",NOT(ISTEXT($C113))),"",VLOOKUP($C113,'Materials'!$A$6:$P$205,2,FALSE)),"")</f>
        <v/>
      </c>
      <c r="E113" s="6">
        <f>IFERROR(IF(OR($C113="",NOT(ISTEXT($C113))),"",VLOOKUP($C113,'Materials'!$A$6:$P$205,4,FALSE)),"")</f>
        <v/>
      </c>
      <c r="F113" s="3">
        <f>IFERROR(IF(OR($C113="",NOT(ISTEXT($C113))),"",VLOOKUP($C113,'Materials'!$A$6:$P$205,5,FALSE)),"")</f>
        <v/>
      </c>
      <c r="G113" s="5" t="n"/>
      <c r="H113" s="14" t="n"/>
      <c r="I113" s="11" t="n"/>
      <c r="J113" s="11" t="n"/>
      <c r="K113" s="11" t="n"/>
    </row>
    <row r="114" ht="28" customHeight="1">
      <c r="A114" s="5" t="n"/>
      <c r="B114" s="28" t="n"/>
      <c r="C114" s="5" t="n"/>
      <c r="D114" s="3">
        <f>IFERROR(IF(OR($C114="",NOT(ISTEXT($C114))),"",VLOOKUP($C114,'Materials'!$A$6:$P$205,2,FALSE)),"")</f>
        <v/>
      </c>
      <c r="E114" s="6">
        <f>IFERROR(IF(OR($C114="",NOT(ISTEXT($C114))),"",VLOOKUP($C114,'Materials'!$A$6:$P$205,4,FALSE)),"")</f>
        <v/>
      </c>
      <c r="F114" s="3">
        <f>IFERROR(IF(OR($C114="",NOT(ISTEXT($C114))),"",VLOOKUP($C114,'Materials'!$A$6:$P$205,5,FALSE)),"")</f>
        <v/>
      </c>
      <c r="G114" s="5" t="n"/>
      <c r="H114" s="14" t="n"/>
      <c r="I114" s="11" t="n"/>
      <c r="J114" s="11" t="n"/>
      <c r="K114" s="11" t="n"/>
    </row>
    <row r="115" ht="28" customHeight="1">
      <c r="A115" s="5" t="n"/>
      <c r="B115" s="28" t="n"/>
      <c r="C115" s="5" t="n"/>
      <c r="D115" s="3">
        <f>IFERROR(IF(OR($C115="",NOT(ISTEXT($C115))),"",VLOOKUP($C115,'Materials'!$A$6:$P$205,2,FALSE)),"")</f>
        <v/>
      </c>
      <c r="E115" s="6">
        <f>IFERROR(IF(OR($C115="",NOT(ISTEXT($C115))),"",VLOOKUP($C115,'Materials'!$A$6:$P$205,4,FALSE)),"")</f>
        <v/>
      </c>
      <c r="F115" s="3">
        <f>IFERROR(IF(OR($C115="",NOT(ISTEXT($C115))),"",VLOOKUP($C115,'Materials'!$A$6:$P$205,5,FALSE)),"")</f>
        <v/>
      </c>
      <c r="G115" s="5" t="n"/>
      <c r="H115" s="14" t="n"/>
      <c r="I115" s="11" t="n"/>
      <c r="J115" s="11" t="n"/>
      <c r="K115" s="11" t="n"/>
    </row>
    <row r="116" ht="28" customHeight="1">
      <c r="A116" s="5" t="n"/>
      <c r="B116" s="28" t="n"/>
      <c r="C116" s="5" t="n"/>
      <c r="D116" s="3">
        <f>IFERROR(IF(OR($C116="",NOT(ISTEXT($C116))),"",VLOOKUP($C116,'Materials'!$A$6:$P$205,2,FALSE)),"")</f>
        <v/>
      </c>
      <c r="E116" s="6">
        <f>IFERROR(IF(OR($C116="",NOT(ISTEXT($C116))),"",VLOOKUP($C116,'Materials'!$A$6:$P$205,4,FALSE)),"")</f>
        <v/>
      </c>
      <c r="F116" s="3">
        <f>IFERROR(IF(OR($C116="",NOT(ISTEXT($C116))),"",VLOOKUP($C116,'Materials'!$A$6:$P$205,5,FALSE)),"")</f>
        <v/>
      </c>
      <c r="G116" s="5" t="n"/>
      <c r="H116" s="14" t="n"/>
      <c r="I116" s="11" t="n"/>
      <c r="J116" s="11" t="n"/>
      <c r="K116" s="11" t="n"/>
    </row>
    <row r="117" ht="28" customHeight="1">
      <c r="A117" s="5" t="n"/>
      <c r="B117" s="28" t="n"/>
      <c r="C117" s="5" t="n"/>
      <c r="D117" s="3">
        <f>IFERROR(IF(OR($C117="",NOT(ISTEXT($C117))),"",VLOOKUP($C117,'Materials'!$A$6:$P$205,2,FALSE)),"")</f>
        <v/>
      </c>
      <c r="E117" s="6">
        <f>IFERROR(IF(OR($C117="",NOT(ISTEXT($C117))),"",VLOOKUP($C117,'Materials'!$A$6:$P$205,4,FALSE)),"")</f>
        <v/>
      </c>
      <c r="F117" s="3">
        <f>IFERROR(IF(OR($C117="",NOT(ISTEXT($C117))),"",VLOOKUP($C117,'Materials'!$A$6:$P$205,5,FALSE)),"")</f>
        <v/>
      </c>
      <c r="G117" s="5" t="n"/>
      <c r="H117" s="14" t="n"/>
      <c r="I117" s="11" t="n"/>
      <c r="J117" s="11" t="n"/>
      <c r="K117" s="11" t="n"/>
    </row>
    <row r="118" ht="28" customHeight="1">
      <c r="A118" s="5" t="n"/>
      <c r="B118" s="28" t="n"/>
      <c r="C118" s="5" t="n"/>
      <c r="D118" s="3">
        <f>IFERROR(IF(OR($C118="",NOT(ISTEXT($C118))),"",VLOOKUP($C118,'Materials'!$A$6:$P$205,2,FALSE)),"")</f>
        <v/>
      </c>
      <c r="E118" s="6">
        <f>IFERROR(IF(OR($C118="",NOT(ISTEXT($C118))),"",VLOOKUP($C118,'Materials'!$A$6:$P$205,4,FALSE)),"")</f>
        <v/>
      </c>
      <c r="F118" s="3">
        <f>IFERROR(IF(OR($C118="",NOT(ISTEXT($C118))),"",VLOOKUP($C118,'Materials'!$A$6:$P$205,5,FALSE)),"")</f>
        <v/>
      </c>
      <c r="G118" s="5" t="n"/>
      <c r="H118" s="14" t="n"/>
      <c r="I118" s="11" t="n"/>
      <c r="J118" s="11" t="n"/>
      <c r="K118" s="11" t="n"/>
    </row>
    <row r="119" ht="28" customHeight="1">
      <c r="A119" s="5" t="n"/>
      <c r="B119" s="28" t="n"/>
      <c r="C119" s="5" t="n"/>
      <c r="D119" s="3">
        <f>IFERROR(IF(OR($C119="",NOT(ISTEXT($C119))),"",VLOOKUP($C119,'Materials'!$A$6:$P$205,2,FALSE)),"")</f>
        <v/>
      </c>
      <c r="E119" s="6">
        <f>IFERROR(IF(OR($C119="",NOT(ISTEXT($C119))),"",VLOOKUP($C119,'Materials'!$A$6:$P$205,4,FALSE)),"")</f>
        <v/>
      </c>
      <c r="F119" s="3">
        <f>IFERROR(IF(OR($C119="",NOT(ISTEXT($C119))),"",VLOOKUP($C119,'Materials'!$A$6:$P$205,5,FALSE)),"")</f>
        <v/>
      </c>
      <c r="G119" s="5" t="n"/>
      <c r="H119" s="14" t="n"/>
      <c r="I119" s="11" t="n"/>
      <c r="J119" s="11" t="n"/>
      <c r="K119" s="11" t="n"/>
    </row>
    <row r="120" ht="28" customHeight="1">
      <c r="A120" s="5" t="n"/>
      <c r="B120" s="28" t="n"/>
      <c r="C120" s="5" t="n"/>
      <c r="D120" s="3">
        <f>IFERROR(IF(OR($C120="",NOT(ISTEXT($C120))),"",VLOOKUP($C120,'Materials'!$A$6:$P$205,2,FALSE)),"")</f>
        <v/>
      </c>
      <c r="E120" s="6">
        <f>IFERROR(IF(OR($C120="",NOT(ISTEXT($C120))),"",VLOOKUP($C120,'Materials'!$A$6:$P$205,4,FALSE)),"")</f>
        <v/>
      </c>
      <c r="F120" s="3">
        <f>IFERROR(IF(OR($C120="",NOT(ISTEXT($C120))),"",VLOOKUP($C120,'Materials'!$A$6:$P$205,5,FALSE)),"")</f>
        <v/>
      </c>
      <c r="G120" s="5" t="n"/>
      <c r="H120" s="14" t="n"/>
      <c r="I120" s="11" t="n"/>
      <c r="J120" s="11" t="n"/>
      <c r="K120" s="11" t="n"/>
    </row>
    <row r="121" ht="28" customHeight="1">
      <c r="A121" s="5" t="n"/>
      <c r="B121" s="28" t="n"/>
      <c r="C121" s="5" t="n"/>
      <c r="D121" s="3">
        <f>IFERROR(IF(OR($C121="",NOT(ISTEXT($C121))),"",VLOOKUP($C121,'Materials'!$A$6:$P$205,2,FALSE)),"")</f>
        <v/>
      </c>
      <c r="E121" s="6">
        <f>IFERROR(IF(OR($C121="",NOT(ISTEXT($C121))),"",VLOOKUP($C121,'Materials'!$A$6:$P$205,4,FALSE)),"")</f>
        <v/>
      </c>
      <c r="F121" s="3">
        <f>IFERROR(IF(OR($C121="",NOT(ISTEXT($C121))),"",VLOOKUP($C121,'Materials'!$A$6:$P$205,5,FALSE)),"")</f>
        <v/>
      </c>
      <c r="G121" s="5" t="n"/>
      <c r="H121" s="14" t="n"/>
      <c r="I121" s="11" t="n"/>
      <c r="J121" s="11" t="n"/>
      <c r="K121" s="11" t="n"/>
    </row>
    <row r="122" ht="28" customHeight="1">
      <c r="A122" s="5" t="n"/>
      <c r="B122" s="28" t="n"/>
      <c r="C122" s="5" t="n"/>
      <c r="D122" s="3">
        <f>IFERROR(IF(OR($C122="",NOT(ISTEXT($C122))),"",VLOOKUP($C122,'Materials'!$A$6:$P$205,2,FALSE)),"")</f>
        <v/>
      </c>
      <c r="E122" s="6">
        <f>IFERROR(IF(OR($C122="",NOT(ISTEXT($C122))),"",VLOOKUP($C122,'Materials'!$A$6:$P$205,4,FALSE)),"")</f>
        <v/>
      </c>
      <c r="F122" s="3">
        <f>IFERROR(IF(OR($C122="",NOT(ISTEXT($C122))),"",VLOOKUP($C122,'Materials'!$A$6:$P$205,5,FALSE)),"")</f>
        <v/>
      </c>
      <c r="G122" s="5" t="n"/>
      <c r="H122" s="14" t="n"/>
      <c r="I122" s="11" t="n"/>
      <c r="J122" s="11" t="n"/>
      <c r="K122" s="11" t="n"/>
    </row>
    <row r="123" ht="28" customHeight="1">
      <c r="A123" s="5" t="n"/>
      <c r="B123" s="28" t="n"/>
      <c r="C123" s="5" t="n"/>
      <c r="D123" s="3">
        <f>IFERROR(IF(OR($C123="",NOT(ISTEXT($C123))),"",VLOOKUP($C123,'Materials'!$A$6:$P$205,2,FALSE)),"")</f>
        <v/>
      </c>
      <c r="E123" s="6">
        <f>IFERROR(IF(OR($C123="",NOT(ISTEXT($C123))),"",VLOOKUP($C123,'Materials'!$A$6:$P$205,4,FALSE)),"")</f>
        <v/>
      </c>
      <c r="F123" s="3">
        <f>IFERROR(IF(OR($C123="",NOT(ISTEXT($C123))),"",VLOOKUP($C123,'Materials'!$A$6:$P$205,5,FALSE)),"")</f>
        <v/>
      </c>
      <c r="G123" s="5" t="n"/>
      <c r="H123" s="14" t="n"/>
      <c r="I123" s="11" t="n"/>
      <c r="J123" s="11" t="n"/>
      <c r="K123" s="11" t="n"/>
    </row>
    <row r="124" ht="28" customHeight="1">
      <c r="A124" s="5" t="n"/>
      <c r="B124" s="28" t="n"/>
      <c r="C124" s="5" t="n"/>
      <c r="D124" s="3">
        <f>IFERROR(IF(OR($C124="",NOT(ISTEXT($C124))),"",VLOOKUP($C124,'Materials'!$A$6:$P$205,2,FALSE)),"")</f>
        <v/>
      </c>
      <c r="E124" s="6">
        <f>IFERROR(IF(OR($C124="",NOT(ISTEXT($C124))),"",VLOOKUP($C124,'Materials'!$A$6:$P$205,4,FALSE)),"")</f>
        <v/>
      </c>
      <c r="F124" s="3">
        <f>IFERROR(IF(OR($C124="",NOT(ISTEXT($C124))),"",VLOOKUP($C124,'Materials'!$A$6:$P$205,5,FALSE)),"")</f>
        <v/>
      </c>
      <c r="G124" s="5" t="n"/>
      <c r="H124" s="14" t="n"/>
      <c r="I124" s="11" t="n"/>
      <c r="J124" s="11" t="n"/>
      <c r="K124" s="11" t="n"/>
    </row>
    <row r="125" ht="28" customHeight="1">
      <c r="A125" s="5" t="n"/>
      <c r="B125" s="28" t="n"/>
      <c r="C125" s="5" t="n"/>
      <c r="D125" s="3">
        <f>IFERROR(IF(OR($C125="",NOT(ISTEXT($C125))),"",VLOOKUP($C125,'Materials'!$A$6:$P$205,2,FALSE)),"")</f>
        <v/>
      </c>
      <c r="E125" s="6">
        <f>IFERROR(IF(OR($C125="",NOT(ISTEXT($C125))),"",VLOOKUP($C125,'Materials'!$A$6:$P$205,4,FALSE)),"")</f>
        <v/>
      </c>
      <c r="F125" s="3">
        <f>IFERROR(IF(OR($C125="",NOT(ISTEXT($C125))),"",VLOOKUP($C125,'Materials'!$A$6:$P$205,5,FALSE)),"")</f>
        <v/>
      </c>
      <c r="G125" s="5" t="n"/>
      <c r="H125" s="14" t="n"/>
      <c r="I125" s="11" t="n"/>
      <c r="J125" s="11" t="n"/>
      <c r="K125" s="11" t="n"/>
    </row>
    <row r="126" ht="28" customHeight="1">
      <c r="A126" s="5" t="n"/>
      <c r="B126" s="28" t="n"/>
      <c r="C126" s="5" t="n"/>
      <c r="D126" s="3">
        <f>IFERROR(IF(OR($C126="",NOT(ISTEXT($C126))),"",VLOOKUP($C126,'Materials'!$A$6:$P$205,2,FALSE)),"")</f>
        <v/>
      </c>
      <c r="E126" s="6">
        <f>IFERROR(IF(OR($C126="",NOT(ISTEXT($C126))),"",VLOOKUP($C126,'Materials'!$A$6:$P$205,4,FALSE)),"")</f>
        <v/>
      </c>
      <c r="F126" s="3">
        <f>IFERROR(IF(OR($C126="",NOT(ISTEXT($C126))),"",VLOOKUP($C126,'Materials'!$A$6:$P$205,5,FALSE)),"")</f>
        <v/>
      </c>
      <c r="G126" s="5" t="n"/>
      <c r="H126" s="14" t="n"/>
      <c r="I126" s="11" t="n"/>
      <c r="J126" s="11" t="n"/>
      <c r="K126" s="11" t="n"/>
    </row>
    <row r="127" ht="28" customHeight="1">
      <c r="A127" s="5" t="n"/>
      <c r="B127" s="28" t="n"/>
      <c r="C127" s="5" t="n"/>
      <c r="D127" s="3">
        <f>IFERROR(IF(OR($C127="",NOT(ISTEXT($C127))),"",VLOOKUP($C127,'Materials'!$A$6:$P$205,2,FALSE)),"")</f>
        <v/>
      </c>
      <c r="E127" s="6">
        <f>IFERROR(IF(OR($C127="",NOT(ISTEXT($C127))),"",VLOOKUP($C127,'Materials'!$A$6:$P$205,4,FALSE)),"")</f>
        <v/>
      </c>
      <c r="F127" s="3">
        <f>IFERROR(IF(OR($C127="",NOT(ISTEXT($C127))),"",VLOOKUP($C127,'Materials'!$A$6:$P$205,5,FALSE)),"")</f>
        <v/>
      </c>
      <c r="G127" s="5" t="n"/>
      <c r="H127" s="14" t="n"/>
      <c r="I127" s="11" t="n"/>
      <c r="J127" s="11" t="n"/>
      <c r="K127" s="11" t="n"/>
    </row>
    <row r="128" ht="28" customHeight="1">
      <c r="A128" s="5" t="n"/>
      <c r="B128" s="28" t="n"/>
      <c r="C128" s="5" t="n"/>
      <c r="D128" s="3">
        <f>IFERROR(IF(OR($C128="",NOT(ISTEXT($C128))),"",VLOOKUP($C128,'Materials'!$A$6:$P$205,2,FALSE)),"")</f>
        <v/>
      </c>
      <c r="E128" s="6">
        <f>IFERROR(IF(OR($C128="",NOT(ISTEXT($C128))),"",VLOOKUP($C128,'Materials'!$A$6:$P$205,4,FALSE)),"")</f>
        <v/>
      </c>
      <c r="F128" s="3">
        <f>IFERROR(IF(OR($C128="",NOT(ISTEXT($C128))),"",VLOOKUP($C128,'Materials'!$A$6:$P$205,5,FALSE)),"")</f>
        <v/>
      </c>
      <c r="G128" s="5" t="n"/>
      <c r="H128" s="14" t="n"/>
      <c r="I128" s="11" t="n"/>
      <c r="J128" s="11" t="n"/>
      <c r="K128" s="11" t="n"/>
    </row>
    <row r="129" ht="28" customHeight="1">
      <c r="A129" s="5" t="n"/>
      <c r="B129" s="28" t="n"/>
      <c r="C129" s="5" t="n"/>
      <c r="D129" s="3">
        <f>IFERROR(IF(OR($C129="",NOT(ISTEXT($C129))),"",VLOOKUP($C129,'Materials'!$A$6:$P$205,2,FALSE)),"")</f>
        <v/>
      </c>
      <c r="E129" s="6">
        <f>IFERROR(IF(OR($C129="",NOT(ISTEXT($C129))),"",VLOOKUP($C129,'Materials'!$A$6:$P$205,4,FALSE)),"")</f>
        <v/>
      </c>
      <c r="F129" s="3">
        <f>IFERROR(IF(OR($C129="",NOT(ISTEXT($C129))),"",VLOOKUP($C129,'Materials'!$A$6:$P$205,5,FALSE)),"")</f>
        <v/>
      </c>
      <c r="G129" s="5" t="n"/>
      <c r="H129" s="14" t="n"/>
      <c r="I129" s="11" t="n"/>
      <c r="J129" s="11" t="n"/>
      <c r="K129" s="11" t="n"/>
    </row>
    <row r="130" ht="28" customHeight="1">
      <c r="A130" s="5" t="n"/>
      <c r="B130" s="28" t="n"/>
      <c r="C130" s="5" t="n"/>
      <c r="D130" s="3">
        <f>IFERROR(IF(OR($C130="",NOT(ISTEXT($C130))),"",VLOOKUP($C130,'Materials'!$A$6:$P$205,2,FALSE)),"")</f>
        <v/>
      </c>
      <c r="E130" s="6">
        <f>IFERROR(IF(OR($C130="",NOT(ISTEXT($C130))),"",VLOOKUP($C130,'Materials'!$A$6:$P$205,4,FALSE)),"")</f>
        <v/>
      </c>
      <c r="F130" s="3">
        <f>IFERROR(IF(OR($C130="",NOT(ISTEXT($C130))),"",VLOOKUP($C130,'Materials'!$A$6:$P$205,5,FALSE)),"")</f>
        <v/>
      </c>
      <c r="G130" s="5" t="n"/>
      <c r="H130" s="14" t="n"/>
      <c r="I130" s="11" t="n"/>
      <c r="J130" s="11" t="n"/>
      <c r="K130" s="11" t="n"/>
    </row>
    <row r="131" ht="28" customHeight="1">
      <c r="A131" s="5" t="n"/>
      <c r="B131" s="28" t="n"/>
      <c r="C131" s="5" t="n"/>
      <c r="D131" s="3">
        <f>IFERROR(IF(OR($C131="",NOT(ISTEXT($C131))),"",VLOOKUP($C131,'Materials'!$A$6:$P$205,2,FALSE)),"")</f>
        <v/>
      </c>
      <c r="E131" s="6">
        <f>IFERROR(IF(OR($C131="",NOT(ISTEXT($C131))),"",VLOOKUP($C131,'Materials'!$A$6:$P$205,4,FALSE)),"")</f>
        <v/>
      </c>
      <c r="F131" s="3">
        <f>IFERROR(IF(OR($C131="",NOT(ISTEXT($C131))),"",VLOOKUP($C131,'Materials'!$A$6:$P$205,5,FALSE)),"")</f>
        <v/>
      </c>
      <c r="G131" s="5" t="n"/>
      <c r="H131" s="14" t="n"/>
      <c r="I131" s="11" t="n"/>
      <c r="J131" s="11" t="n"/>
      <c r="K131" s="11" t="n"/>
    </row>
    <row r="132" ht="28" customHeight="1">
      <c r="A132" s="5" t="n"/>
      <c r="B132" s="28" t="n"/>
      <c r="C132" s="5" t="n"/>
      <c r="D132" s="3">
        <f>IFERROR(IF(OR($C132="",NOT(ISTEXT($C132))),"",VLOOKUP($C132,'Materials'!$A$6:$P$205,2,FALSE)),"")</f>
        <v/>
      </c>
      <c r="E132" s="6">
        <f>IFERROR(IF(OR($C132="",NOT(ISTEXT($C132))),"",VLOOKUP($C132,'Materials'!$A$6:$P$205,4,FALSE)),"")</f>
        <v/>
      </c>
      <c r="F132" s="3">
        <f>IFERROR(IF(OR($C132="",NOT(ISTEXT($C132))),"",VLOOKUP($C132,'Materials'!$A$6:$P$205,5,FALSE)),"")</f>
        <v/>
      </c>
      <c r="G132" s="5" t="n"/>
      <c r="H132" s="14" t="n"/>
      <c r="I132" s="11" t="n"/>
      <c r="J132" s="11" t="n"/>
      <c r="K132" s="11" t="n"/>
    </row>
    <row r="133" ht="28" customHeight="1">
      <c r="A133" s="5" t="n"/>
      <c r="B133" s="28" t="n"/>
      <c r="C133" s="5" t="n"/>
      <c r="D133" s="3">
        <f>IFERROR(IF(OR($C133="",NOT(ISTEXT($C133))),"",VLOOKUP($C133,'Materials'!$A$6:$P$205,2,FALSE)),"")</f>
        <v/>
      </c>
      <c r="E133" s="6">
        <f>IFERROR(IF(OR($C133="",NOT(ISTEXT($C133))),"",VLOOKUP($C133,'Materials'!$A$6:$P$205,4,FALSE)),"")</f>
        <v/>
      </c>
      <c r="F133" s="3">
        <f>IFERROR(IF(OR($C133="",NOT(ISTEXT($C133))),"",VLOOKUP($C133,'Materials'!$A$6:$P$205,5,FALSE)),"")</f>
        <v/>
      </c>
      <c r="G133" s="5" t="n"/>
      <c r="H133" s="14" t="n"/>
      <c r="I133" s="11" t="n"/>
      <c r="J133" s="11" t="n"/>
      <c r="K133" s="11" t="n"/>
    </row>
    <row r="134" ht="28" customHeight="1">
      <c r="A134" s="5" t="n"/>
      <c r="B134" s="28" t="n"/>
      <c r="C134" s="5" t="n"/>
      <c r="D134" s="3">
        <f>IFERROR(IF(OR($C134="",NOT(ISTEXT($C134))),"",VLOOKUP($C134,'Materials'!$A$6:$P$205,2,FALSE)),"")</f>
        <v/>
      </c>
      <c r="E134" s="6">
        <f>IFERROR(IF(OR($C134="",NOT(ISTEXT($C134))),"",VLOOKUP($C134,'Materials'!$A$6:$P$205,4,FALSE)),"")</f>
        <v/>
      </c>
      <c r="F134" s="3">
        <f>IFERROR(IF(OR($C134="",NOT(ISTEXT($C134))),"",VLOOKUP($C134,'Materials'!$A$6:$P$205,5,FALSE)),"")</f>
        <v/>
      </c>
      <c r="G134" s="5" t="n"/>
      <c r="H134" s="14" t="n"/>
      <c r="I134" s="11" t="n"/>
      <c r="J134" s="11" t="n"/>
      <c r="K134" s="11" t="n"/>
    </row>
    <row r="135" ht="28" customHeight="1">
      <c r="A135" s="5" t="n"/>
      <c r="B135" s="28" t="n"/>
      <c r="C135" s="5" t="n"/>
      <c r="D135" s="3">
        <f>IFERROR(IF(OR($C135="",NOT(ISTEXT($C135))),"",VLOOKUP($C135,'Materials'!$A$6:$P$205,2,FALSE)),"")</f>
        <v/>
      </c>
      <c r="E135" s="6">
        <f>IFERROR(IF(OR($C135="",NOT(ISTEXT($C135))),"",VLOOKUP($C135,'Materials'!$A$6:$P$205,4,FALSE)),"")</f>
        <v/>
      </c>
      <c r="F135" s="3">
        <f>IFERROR(IF(OR($C135="",NOT(ISTEXT($C135))),"",VLOOKUP($C135,'Materials'!$A$6:$P$205,5,FALSE)),"")</f>
        <v/>
      </c>
      <c r="G135" s="5" t="n"/>
      <c r="H135" s="14" t="n"/>
      <c r="I135" s="11" t="n"/>
      <c r="J135" s="11" t="n"/>
      <c r="K135" s="11" t="n"/>
    </row>
    <row r="136" ht="28" customHeight="1">
      <c r="A136" s="5" t="n"/>
      <c r="B136" s="28" t="n"/>
      <c r="C136" s="5" t="n"/>
      <c r="D136" s="3">
        <f>IFERROR(IF(OR($C136="",NOT(ISTEXT($C136))),"",VLOOKUP($C136,'Materials'!$A$6:$P$205,2,FALSE)),"")</f>
        <v/>
      </c>
      <c r="E136" s="6">
        <f>IFERROR(IF(OR($C136="",NOT(ISTEXT($C136))),"",VLOOKUP($C136,'Materials'!$A$6:$P$205,4,FALSE)),"")</f>
        <v/>
      </c>
      <c r="F136" s="3">
        <f>IFERROR(IF(OR($C136="",NOT(ISTEXT($C136))),"",VLOOKUP($C136,'Materials'!$A$6:$P$205,5,FALSE)),"")</f>
        <v/>
      </c>
      <c r="G136" s="5" t="n"/>
      <c r="H136" s="14" t="n"/>
      <c r="I136" s="11" t="n"/>
      <c r="J136" s="11" t="n"/>
      <c r="K136" s="11" t="n"/>
    </row>
    <row r="137" ht="28" customHeight="1">
      <c r="A137" s="5" t="n"/>
      <c r="B137" s="28" t="n"/>
      <c r="C137" s="5" t="n"/>
      <c r="D137" s="3">
        <f>IFERROR(IF(OR($C137="",NOT(ISTEXT($C137))),"",VLOOKUP($C137,'Materials'!$A$6:$P$205,2,FALSE)),"")</f>
        <v/>
      </c>
      <c r="E137" s="6">
        <f>IFERROR(IF(OR($C137="",NOT(ISTEXT($C137))),"",VLOOKUP($C137,'Materials'!$A$6:$P$205,4,FALSE)),"")</f>
        <v/>
      </c>
      <c r="F137" s="3">
        <f>IFERROR(IF(OR($C137="",NOT(ISTEXT($C137))),"",VLOOKUP($C137,'Materials'!$A$6:$P$205,5,FALSE)),"")</f>
        <v/>
      </c>
      <c r="G137" s="5" t="n"/>
      <c r="H137" s="14" t="n"/>
      <c r="I137" s="11" t="n"/>
      <c r="J137" s="11" t="n"/>
      <c r="K137" s="11" t="n"/>
    </row>
    <row r="138" ht="28" customHeight="1">
      <c r="A138" s="5" t="n"/>
      <c r="B138" s="28" t="n"/>
      <c r="C138" s="5" t="n"/>
      <c r="D138" s="3">
        <f>IFERROR(IF(OR($C138="",NOT(ISTEXT($C138))),"",VLOOKUP($C138,'Materials'!$A$6:$P$205,2,FALSE)),"")</f>
        <v/>
      </c>
      <c r="E138" s="6">
        <f>IFERROR(IF(OR($C138="",NOT(ISTEXT($C138))),"",VLOOKUP($C138,'Materials'!$A$6:$P$205,4,FALSE)),"")</f>
        <v/>
      </c>
      <c r="F138" s="3">
        <f>IFERROR(IF(OR($C138="",NOT(ISTEXT($C138))),"",VLOOKUP($C138,'Materials'!$A$6:$P$205,5,FALSE)),"")</f>
        <v/>
      </c>
      <c r="G138" s="5" t="n"/>
      <c r="H138" s="14" t="n"/>
      <c r="I138" s="11" t="n"/>
      <c r="J138" s="11" t="n"/>
      <c r="K138" s="11" t="n"/>
    </row>
    <row r="139" ht="28" customHeight="1">
      <c r="A139" s="5" t="n"/>
      <c r="B139" s="28" t="n"/>
      <c r="C139" s="5" t="n"/>
      <c r="D139" s="3">
        <f>IFERROR(IF(OR($C139="",NOT(ISTEXT($C139))),"",VLOOKUP($C139,'Materials'!$A$6:$P$205,2,FALSE)),"")</f>
        <v/>
      </c>
      <c r="E139" s="6">
        <f>IFERROR(IF(OR($C139="",NOT(ISTEXT($C139))),"",VLOOKUP($C139,'Materials'!$A$6:$P$205,4,FALSE)),"")</f>
        <v/>
      </c>
      <c r="F139" s="3">
        <f>IFERROR(IF(OR($C139="",NOT(ISTEXT($C139))),"",VLOOKUP($C139,'Materials'!$A$6:$P$205,5,FALSE)),"")</f>
        <v/>
      </c>
      <c r="G139" s="5" t="n"/>
      <c r="H139" s="14" t="n"/>
      <c r="I139" s="11" t="n"/>
      <c r="J139" s="11" t="n"/>
      <c r="K139" s="11" t="n"/>
    </row>
    <row r="140" ht="28" customHeight="1">
      <c r="A140" s="5" t="n"/>
      <c r="B140" s="28" t="n"/>
      <c r="C140" s="5" t="n"/>
      <c r="D140" s="3">
        <f>IFERROR(IF(OR($C140="",NOT(ISTEXT($C140))),"",VLOOKUP($C140,'Materials'!$A$6:$P$205,2,FALSE)),"")</f>
        <v/>
      </c>
      <c r="E140" s="6">
        <f>IFERROR(IF(OR($C140="",NOT(ISTEXT($C140))),"",VLOOKUP($C140,'Materials'!$A$6:$P$205,4,FALSE)),"")</f>
        <v/>
      </c>
      <c r="F140" s="3">
        <f>IFERROR(IF(OR($C140="",NOT(ISTEXT($C140))),"",VLOOKUP($C140,'Materials'!$A$6:$P$205,5,FALSE)),"")</f>
        <v/>
      </c>
      <c r="G140" s="5" t="n"/>
      <c r="H140" s="14" t="n"/>
      <c r="I140" s="11" t="n"/>
      <c r="J140" s="11" t="n"/>
      <c r="K140" s="11" t="n"/>
    </row>
    <row r="141" ht="28" customHeight="1">
      <c r="A141" s="5" t="n"/>
      <c r="B141" s="28" t="n"/>
      <c r="C141" s="5" t="n"/>
      <c r="D141" s="3">
        <f>IFERROR(IF(OR($C141="",NOT(ISTEXT($C141))),"",VLOOKUP($C141,'Materials'!$A$6:$P$205,2,FALSE)),"")</f>
        <v/>
      </c>
      <c r="E141" s="6">
        <f>IFERROR(IF(OR($C141="",NOT(ISTEXT($C141))),"",VLOOKUP($C141,'Materials'!$A$6:$P$205,4,FALSE)),"")</f>
        <v/>
      </c>
      <c r="F141" s="3">
        <f>IFERROR(IF(OR($C141="",NOT(ISTEXT($C141))),"",VLOOKUP($C141,'Materials'!$A$6:$P$205,5,FALSE)),"")</f>
        <v/>
      </c>
      <c r="G141" s="5" t="n"/>
      <c r="H141" s="14" t="n"/>
      <c r="I141" s="11" t="n"/>
      <c r="J141" s="11" t="n"/>
      <c r="K141" s="11" t="n"/>
    </row>
    <row r="142" ht="28" customHeight="1">
      <c r="A142" s="5" t="n"/>
      <c r="B142" s="28" t="n"/>
      <c r="C142" s="5" t="n"/>
      <c r="D142" s="3">
        <f>IFERROR(IF(OR($C142="",NOT(ISTEXT($C142))),"",VLOOKUP($C142,'Materials'!$A$6:$P$205,2,FALSE)),"")</f>
        <v/>
      </c>
      <c r="E142" s="6">
        <f>IFERROR(IF(OR($C142="",NOT(ISTEXT($C142))),"",VLOOKUP($C142,'Materials'!$A$6:$P$205,4,FALSE)),"")</f>
        <v/>
      </c>
      <c r="F142" s="3">
        <f>IFERROR(IF(OR($C142="",NOT(ISTEXT($C142))),"",VLOOKUP($C142,'Materials'!$A$6:$P$205,5,FALSE)),"")</f>
        <v/>
      </c>
      <c r="G142" s="5" t="n"/>
      <c r="H142" s="14" t="n"/>
      <c r="I142" s="11" t="n"/>
      <c r="J142" s="11" t="n"/>
      <c r="K142" s="11" t="n"/>
    </row>
    <row r="143" ht="28" customHeight="1">
      <c r="A143" s="5" t="n"/>
      <c r="B143" s="28" t="n"/>
      <c r="C143" s="5" t="n"/>
      <c r="D143" s="3">
        <f>IFERROR(IF(OR($C143="",NOT(ISTEXT($C143))),"",VLOOKUP($C143,'Materials'!$A$6:$P$205,2,FALSE)),"")</f>
        <v/>
      </c>
      <c r="E143" s="6">
        <f>IFERROR(IF(OR($C143="",NOT(ISTEXT($C143))),"",VLOOKUP($C143,'Materials'!$A$6:$P$205,4,FALSE)),"")</f>
        <v/>
      </c>
      <c r="F143" s="3">
        <f>IFERROR(IF(OR($C143="",NOT(ISTEXT($C143))),"",VLOOKUP($C143,'Materials'!$A$6:$P$205,5,FALSE)),"")</f>
        <v/>
      </c>
      <c r="G143" s="5" t="n"/>
      <c r="H143" s="14" t="n"/>
      <c r="I143" s="11" t="n"/>
      <c r="J143" s="11" t="n"/>
      <c r="K143" s="11" t="n"/>
    </row>
    <row r="144" ht="28" customHeight="1">
      <c r="A144" s="5" t="n"/>
      <c r="B144" s="28" t="n"/>
      <c r="C144" s="5" t="n"/>
      <c r="D144" s="3">
        <f>IFERROR(IF(OR($C144="",NOT(ISTEXT($C144))),"",VLOOKUP($C144,'Materials'!$A$6:$P$205,2,FALSE)),"")</f>
        <v/>
      </c>
      <c r="E144" s="6">
        <f>IFERROR(IF(OR($C144="",NOT(ISTEXT($C144))),"",VLOOKUP($C144,'Materials'!$A$6:$P$205,4,FALSE)),"")</f>
        <v/>
      </c>
      <c r="F144" s="3">
        <f>IFERROR(IF(OR($C144="",NOT(ISTEXT($C144))),"",VLOOKUP($C144,'Materials'!$A$6:$P$205,5,FALSE)),"")</f>
        <v/>
      </c>
      <c r="G144" s="5" t="n"/>
      <c r="H144" s="14" t="n"/>
      <c r="I144" s="11" t="n"/>
      <c r="J144" s="11" t="n"/>
      <c r="K144" s="11" t="n"/>
    </row>
    <row r="145" ht="28" customHeight="1">
      <c r="A145" s="5" t="n"/>
      <c r="B145" s="28" t="n"/>
      <c r="C145" s="5" t="n"/>
      <c r="D145" s="3">
        <f>IFERROR(IF(OR($C145="",NOT(ISTEXT($C145))),"",VLOOKUP($C145,'Materials'!$A$6:$P$205,2,FALSE)),"")</f>
        <v/>
      </c>
      <c r="E145" s="6">
        <f>IFERROR(IF(OR($C145="",NOT(ISTEXT($C145))),"",VLOOKUP($C145,'Materials'!$A$6:$P$205,4,FALSE)),"")</f>
        <v/>
      </c>
      <c r="F145" s="3">
        <f>IFERROR(IF(OR($C145="",NOT(ISTEXT($C145))),"",VLOOKUP($C145,'Materials'!$A$6:$P$205,5,FALSE)),"")</f>
        <v/>
      </c>
      <c r="G145" s="5" t="n"/>
      <c r="H145" s="14" t="n"/>
      <c r="I145" s="11" t="n"/>
      <c r="J145" s="11" t="n"/>
      <c r="K145" s="11" t="n"/>
    </row>
    <row r="146" ht="28" customHeight="1">
      <c r="A146" s="5" t="n"/>
      <c r="B146" s="28" t="n"/>
      <c r="C146" s="5" t="n"/>
      <c r="D146" s="3">
        <f>IFERROR(IF(OR($C146="",NOT(ISTEXT($C146))),"",VLOOKUP($C146,'Materials'!$A$6:$P$205,2,FALSE)),"")</f>
        <v/>
      </c>
      <c r="E146" s="6">
        <f>IFERROR(IF(OR($C146="",NOT(ISTEXT($C146))),"",VLOOKUP($C146,'Materials'!$A$6:$P$205,4,FALSE)),"")</f>
        <v/>
      </c>
      <c r="F146" s="3">
        <f>IFERROR(IF(OR($C146="",NOT(ISTEXT($C146))),"",VLOOKUP($C146,'Materials'!$A$6:$P$205,5,FALSE)),"")</f>
        <v/>
      </c>
      <c r="G146" s="5" t="n"/>
      <c r="H146" s="14" t="n"/>
      <c r="I146" s="11" t="n"/>
      <c r="J146" s="11" t="n"/>
      <c r="K146" s="11" t="n"/>
    </row>
    <row r="147" ht="28" customHeight="1">
      <c r="A147" s="5" t="n"/>
      <c r="B147" s="28" t="n"/>
      <c r="C147" s="5" t="n"/>
      <c r="D147" s="3">
        <f>IFERROR(IF(OR($C147="",NOT(ISTEXT($C147))),"",VLOOKUP($C147,'Materials'!$A$6:$P$205,2,FALSE)),"")</f>
        <v/>
      </c>
      <c r="E147" s="6">
        <f>IFERROR(IF(OR($C147="",NOT(ISTEXT($C147))),"",VLOOKUP($C147,'Materials'!$A$6:$P$205,4,FALSE)),"")</f>
        <v/>
      </c>
      <c r="F147" s="3">
        <f>IFERROR(IF(OR($C147="",NOT(ISTEXT($C147))),"",VLOOKUP($C147,'Materials'!$A$6:$P$205,5,FALSE)),"")</f>
        <v/>
      </c>
      <c r="G147" s="5" t="n"/>
      <c r="H147" s="14" t="n"/>
      <c r="I147" s="11" t="n"/>
      <c r="J147" s="11" t="n"/>
      <c r="K147" s="11" t="n"/>
    </row>
    <row r="148" ht="28" customHeight="1">
      <c r="A148" s="5" t="n"/>
      <c r="B148" s="28" t="n"/>
      <c r="C148" s="5" t="n"/>
      <c r="D148" s="3">
        <f>IFERROR(IF(OR($C148="",NOT(ISTEXT($C148))),"",VLOOKUP($C148,'Materials'!$A$6:$P$205,2,FALSE)),"")</f>
        <v/>
      </c>
      <c r="E148" s="6">
        <f>IFERROR(IF(OR($C148="",NOT(ISTEXT($C148))),"",VLOOKUP($C148,'Materials'!$A$6:$P$205,4,FALSE)),"")</f>
        <v/>
      </c>
      <c r="F148" s="3">
        <f>IFERROR(IF(OR($C148="",NOT(ISTEXT($C148))),"",VLOOKUP($C148,'Materials'!$A$6:$P$205,5,FALSE)),"")</f>
        <v/>
      </c>
      <c r="G148" s="5" t="n"/>
      <c r="H148" s="14" t="n"/>
      <c r="I148" s="11" t="n"/>
      <c r="J148" s="11" t="n"/>
      <c r="K148" s="11" t="n"/>
    </row>
    <row r="149" ht="28" customHeight="1">
      <c r="A149" s="5" t="n"/>
      <c r="B149" s="28" t="n"/>
      <c r="C149" s="5" t="n"/>
      <c r="D149" s="3">
        <f>IFERROR(IF(OR($C149="",NOT(ISTEXT($C149))),"",VLOOKUP($C149,'Materials'!$A$6:$P$205,2,FALSE)),"")</f>
        <v/>
      </c>
      <c r="E149" s="6">
        <f>IFERROR(IF(OR($C149="",NOT(ISTEXT($C149))),"",VLOOKUP($C149,'Materials'!$A$6:$P$205,4,FALSE)),"")</f>
        <v/>
      </c>
      <c r="F149" s="3">
        <f>IFERROR(IF(OR($C149="",NOT(ISTEXT($C149))),"",VLOOKUP($C149,'Materials'!$A$6:$P$205,5,FALSE)),"")</f>
        <v/>
      </c>
      <c r="G149" s="5" t="n"/>
      <c r="H149" s="14" t="n"/>
      <c r="I149" s="11" t="n"/>
      <c r="J149" s="11" t="n"/>
      <c r="K149" s="11" t="n"/>
    </row>
    <row r="150" ht="28" customHeight="1">
      <c r="A150" s="5" t="n"/>
      <c r="B150" s="28" t="n"/>
      <c r="C150" s="5" t="n"/>
      <c r="D150" s="3">
        <f>IFERROR(IF(OR($C150="",NOT(ISTEXT($C150))),"",VLOOKUP($C150,'Materials'!$A$6:$P$205,2,FALSE)),"")</f>
        <v/>
      </c>
      <c r="E150" s="6">
        <f>IFERROR(IF(OR($C150="",NOT(ISTEXT($C150))),"",VLOOKUP($C150,'Materials'!$A$6:$P$205,4,FALSE)),"")</f>
        <v/>
      </c>
      <c r="F150" s="3">
        <f>IFERROR(IF(OR($C150="",NOT(ISTEXT($C150))),"",VLOOKUP($C150,'Materials'!$A$6:$P$205,5,FALSE)),"")</f>
        <v/>
      </c>
      <c r="G150" s="5" t="n"/>
      <c r="H150" s="14" t="n"/>
      <c r="I150" s="11" t="n"/>
      <c r="J150" s="11" t="n"/>
      <c r="K150" s="11" t="n"/>
    </row>
    <row r="151" ht="28" customHeight="1">
      <c r="A151" s="5" t="n"/>
      <c r="B151" s="28" t="n"/>
      <c r="C151" s="5" t="n"/>
      <c r="D151" s="3">
        <f>IFERROR(IF(OR($C151="",NOT(ISTEXT($C151))),"",VLOOKUP($C151,'Materials'!$A$6:$P$205,2,FALSE)),"")</f>
        <v/>
      </c>
      <c r="E151" s="6">
        <f>IFERROR(IF(OR($C151="",NOT(ISTEXT($C151))),"",VLOOKUP($C151,'Materials'!$A$6:$P$205,4,FALSE)),"")</f>
        <v/>
      </c>
      <c r="F151" s="3">
        <f>IFERROR(IF(OR($C151="",NOT(ISTEXT($C151))),"",VLOOKUP($C151,'Materials'!$A$6:$P$205,5,FALSE)),"")</f>
        <v/>
      </c>
      <c r="G151" s="5" t="n"/>
      <c r="H151" s="14" t="n"/>
      <c r="I151" s="11" t="n"/>
      <c r="J151" s="11" t="n"/>
      <c r="K151" s="11" t="n"/>
    </row>
    <row r="152" ht="28" customHeight="1">
      <c r="A152" s="5" t="n"/>
      <c r="B152" s="28" t="n"/>
      <c r="C152" s="5" t="n"/>
      <c r="D152" s="3">
        <f>IFERROR(IF(OR($C152="",NOT(ISTEXT($C152))),"",VLOOKUP($C152,'Materials'!$A$6:$P$205,2,FALSE)),"")</f>
        <v/>
      </c>
      <c r="E152" s="6">
        <f>IFERROR(IF(OR($C152="",NOT(ISTEXT($C152))),"",VLOOKUP($C152,'Materials'!$A$6:$P$205,4,FALSE)),"")</f>
        <v/>
      </c>
      <c r="F152" s="3">
        <f>IFERROR(IF(OR($C152="",NOT(ISTEXT($C152))),"",VLOOKUP($C152,'Materials'!$A$6:$P$205,5,FALSE)),"")</f>
        <v/>
      </c>
      <c r="G152" s="5" t="n"/>
      <c r="H152" s="14" t="n"/>
      <c r="I152" s="11" t="n"/>
      <c r="J152" s="11" t="n"/>
      <c r="K152" s="11" t="n"/>
    </row>
    <row r="153" ht="28" customHeight="1">
      <c r="A153" s="5" t="n"/>
      <c r="B153" s="28" t="n"/>
      <c r="C153" s="5" t="n"/>
      <c r="D153" s="3">
        <f>IFERROR(IF(OR($C153="",NOT(ISTEXT($C153))),"",VLOOKUP($C153,'Materials'!$A$6:$P$205,2,FALSE)),"")</f>
        <v/>
      </c>
      <c r="E153" s="6">
        <f>IFERROR(IF(OR($C153="",NOT(ISTEXT($C153))),"",VLOOKUP($C153,'Materials'!$A$6:$P$205,4,FALSE)),"")</f>
        <v/>
      </c>
      <c r="F153" s="3">
        <f>IFERROR(IF(OR($C153="",NOT(ISTEXT($C153))),"",VLOOKUP($C153,'Materials'!$A$6:$P$205,5,FALSE)),"")</f>
        <v/>
      </c>
      <c r="G153" s="5" t="n"/>
      <c r="H153" s="14" t="n"/>
      <c r="I153" s="11" t="n"/>
      <c r="J153" s="11" t="n"/>
      <c r="K153" s="11" t="n"/>
    </row>
    <row r="154" ht="28" customHeight="1">
      <c r="A154" s="5" t="n"/>
      <c r="B154" s="28" t="n"/>
      <c r="C154" s="5" t="n"/>
      <c r="D154" s="3">
        <f>IFERROR(IF(OR($C154="",NOT(ISTEXT($C154))),"",VLOOKUP($C154,'Materials'!$A$6:$P$205,2,FALSE)),"")</f>
        <v/>
      </c>
      <c r="E154" s="6">
        <f>IFERROR(IF(OR($C154="",NOT(ISTEXT($C154))),"",VLOOKUP($C154,'Materials'!$A$6:$P$205,4,FALSE)),"")</f>
        <v/>
      </c>
      <c r="F154" s="3">
        <f>IFERROR(IF(OR($C154="",NOT(ISTEXT($C154))),"",VLOOKUP($C154,'Materials'!$A$6:$P$205,5,FALSE)),"")</f>
        <v/>
      </c>
      <c r="G154" s="5" t="n"/>
      <c r="H154" s="14" t="n"/>
      <c r="I154" s="11" t="n"/>
      <c r="J154" s="11" t="n"/>
      <c r="K154" s="11" t="n"/>
    </row>
    <row r="155" ht="28" customHeight="1">
      <c r="A155" s="5" t="n"/>
      <c r="B155" s="28" t="n"/>
      <c r="C155" s="5" t="n"/>
      <c r="D155" s="3">
        <f>IFERROR(IF(OR($C155="",NOT(ISTEXT($C155))),"",VLOOKUP($C155,'Materials'!$A$6:$P$205,2,FALSE)),"")</f>
        <v/>
      </c>
      <c r="E155" s="6">
        <f>IFERROR(IF(OR($C155="",NOT(ISTEXT($C155))),"",VLOOKUP($C155,'Materials'!$A$6:$P$205,4,FALSE)),"")</f>
        <v/>
      </c>
      <c r="F155" s="3">
        <f>IFERROR(IF(OR($C155="",NOT(ISTEXT($C155))),"",VLOOKUP($C155,'Materials'!$A$6:$P$205,5,FALSE)),"")</f>
        <v/>
      </c>
      <c r="G155" s="5" t="n"/>
      <c r="H155" s="14" t="n"/>
      <c r="I155" s="11" t="n"/>
      <c r="J155" s="11" t="n"/>
      <c r="K155" s="11" t="n"/>
    </row>
    <row r="156" ht="28" customHeight="1">
      <c r="A156" s="5" t="n"/>
      <c r="B156" s="28" t="n"/>
      <c r="C156" s="5" t="n"/>
      <c r="D156" s="3">
        <f>IFERROR(IF(OR($C156="",NOT(ISTEXT($C156))),"",VLOOKUP($C156,'Materials'!$A$6:$P$205,2,FALSE)),"")</f>
        <v/>
      </c>
      <c r="E156" s="6">
        <f>IFERROR(IF(OR($C156="",NOT(ISTEXT($C156))),"",VLOOKUP($C156,'Materials'!$A$6:$P$205,4,FALSE)),"")</f>
        <v/>
      </c>
      <c r="F156" s="3">
        <f>IFERROR(IF(OR($C156="",NOT(ISTEXT($C156))),"",VLOOKUP($C156,'Materials'!$A$6:$P$205,5,FALSE)),"")</f>
        <v/>
      </c>
      <c r="G156" s="5" t="n"/>
      <c r="H156" s="14" t="n"/>
      <c r="I156" s="11" t="n"/>
      <c r="J156" s="11" t="n"/>
      <c r="K156" s="11" t="n"/>
    </row>
    <row r="157" ht="28" customHeight="1">
      <c r="A157" s="5" t="n"/>
      <c r="B157" s="28" t="n"/>
      <c r="C157" s="5" t="n"/>
      <c r="D157" s="3">
        <f>IFERROR(IF(OR($C157="",NOT(ISTEXT($C157))),"",VLOOKUP($C157,'Materials'!$A$6:$P$205,2,FALSE)),"")</f>
        <v/>
      </c>
      <c r="E157" s="6">
        <f>IFERROR(IF(OR($C157="",NOT(ISTEXT($C157))),"",VLOOKUP($C157,'Materials'!$A$6:$P$205,4,FALSE)),"")</f>
        <v/>
      </c>
      <c r="F157" s="3">
        <f>IFERROR(IF(OR($C157="",NOT(ISTEXT($C157))),"",VLOOKUP($C157,'Materials'!$A$6:$P$205,5,FALSE)),"")</f>
        <v/>
      </c>
      <c r="G157" s="5" t="n"/>
      <c r="H157" s="14" t="n"/>
      <c r="I157" s="11" t="n"/>
      <c r="J157" s="11" t="n"/>
      <c r="K157" s="11" t="n"/>
    </row>
    <row r="158" ht="28" customHeight="1">
      <c r="A158" s="5" t="n"/>
      <c r="B158" s="28" t="n"/>
      <c r="C158" s="5" t="n"/>
      <c r="D158" s="3">
        <f>IFERROR(IF(OR($C158="",NOT(ISTEXT($C158))),"",VLOOKUP($C158,'Materials'!$A$6:$P$205,2,FALSE)),"")</f>
        <v/>
      </c>
      <c r="E158" s="6">
        <f>IFERROR(IF(OR($C158="",NOT(ISTEXT($C158))),"",VLOOKUP($C158,'Materials'!$A$6:$P$205,4,FALSE)),"")</f>
        <v/>
      </c>
      <c r="F158" s="3">
        <f>IFERROR(IF(OR($C158="",NOT(ISTEXT($C158))),"",VLOOKUP($C158,'Materials'!$A$6:$P$205,5,FALSE)),"")</f>
        <v/>
      </c>
      <c r="G158" s="5" t="n"/>
      <c r="H158" s="14" t="n"/>
      <c r="I158" s="11" t="n"/>
      <c r="J158" s="11" t="n"/>
      <c r="K158" s="11" t="n"/>
    </row>
    <row r="159" ht="28" customHeight="1">
      <c r="A159" s="5" t="n"/>
      <c r="B159" s="28" t="n"/>
      <c r="C159" s="5" t="n"/>
      <c r="D159" s="3">
        <f>IFERROR(IF(OR($C159="",NOT(ISTEXT($C159))),"",VLOOKUP($C159,'Materials'!$A$6:$P$205,2,FALSE)),"")</f>
        <v/>
      </c>
      <c r="E159" s="6">
        <f>IFERROR(IF(OR($C159="",NOT(ISTEXT($C159))),"",VLOOKUP($C159,'Materials'!$A$6:$P$205,4,FALSE)),"")</f>
        <v/>
      </c>
      <c r="F159" s="3">
        <f>IFERROR(IF(OR($C159="",NOT(ISTEXT($C159))),"",VLOOKUP($C159,'Materials'!$A$6:$P$205,5,FALSE)),"")</f>
        <v/>
      </c>
      <c r="G159" s="5" t="n"/>
      <c r="H159" s="14" t="n"/>
      <c r="I159" s="11" t="n"/>
      <c r="J159" s="11" t="n"/>
      <c r="K159" s="11" t="n"/>
    </row>
    <row r="160" ht="28" customHeight="1">
      <c r="A160" s="5" t="n"/>
      <c r="B160" s="28" t="n"/>
      <c r="C160" s="5" t="n"/>
      <c r="D160" s="3">
        <f>IFERROR(IF(OR($C160="",NOT(ISTEXT($C160))),"",VLOOKUP($C160,'Materials'!$A$6:$P$205,2,FALSE)),"")</f>
        <v/>
      </c>
      <c r="E160" s="6">
        <f>IFERROR(IF(OR($C160="",NOT(ISTEXT($C160))),"",VLOOKUP($C160,'Materials'!$A$6:$P$205,4,FALSE)),"")</f>
        <v/>
      </c>
      <c r="F160" s="3">
        <f>IFERROR(IF(OR($C160="",NOT(ISTEXT($C160))),"",VLOOKUP($C160,'Materials'!$A$6:$P$205,5,FALSE)),"")</f>
        <v/>
      </c>
      <c r="G160" s="5" t="n"/>
      <c r="H160" s="14" t="n"/>
      <c r="I160" s="11" t="n"/>
      <c r="J160" s="11" t="n"/>
      <c r="K160" s="11" t="n"/>
    </row>
    <row r="161" ht="28" customHeight="1">
      <c r="A161" s="5" t="n"/>
      <c r="B161" s="28" t="n"/>
      <c r="C161" s="5" t="n"/>
      <c r="D161" s="3">
        <f>IFERROR(IF(OR($C161="",NOT(ISTEXT($C161))),"",VLOOKUP($C161,'Materials'!$A$6:$P$205,2,FALSE)),"")</f>
        <v/>
      </c>
      <c r="E161" s="6">
        <f>IFERROR(IF(OR($C161="",NOT(ISTEXT($C161))),"",VLOOKUP($C161,'Materials'!$A$6:$P$205,4,FALSE)),"")</f>
        <v/>
      </c>
      <c r="F161" s="3">
        <f>IFERROR(IF(OR($C161="",NOT(ISTEXT($C161))),"",VLOOKUP($C161,'Materials'!$A$6:$P$205,5,FALSE)),"")</f>
        <v/>
      </c>
      <c r="G161" s="5" t="n"/>
      <c r="H161" s="14" t="n"/>
      <c r="I161" s="11" t="n"/>
      <c r="J161" s="11" t="n"/>
      <c r="K161" s="11" t="n"/>
    </row>
    <row r="162" ht="28" customHeight="1">
      <c r="A162" s="5" t="n"/>
      <c r="B162" s="28" t="n"/>
      <c r="C162" s="5" t="n"/>
      <c r="D162" s="3">
        <f>IFERROR(IF(OR($C162="",NOT(ISTEXT($C162))),"",VLOOKUP($C162,'Materials'!$A$6:$P$205,2,FALSE)),"")</f>
        <v/>
      </c>
      <c r="E162" s="6">
        <f>IFERROR(IF(OR($C162="",NOT(ISTEXT($C162))),"",VLOOKUP($C162,'Materials'!$A$6:$P$205,4,FALSE)),"")</f>
        <v/>
      </c>
      <c r="F162" s="3">
        <f>IFERROR(IF(OR($C162="",NOT(ISTEXT($C162))),"",VLOOKUP($C162,'Materials'!$A$6:$P$205,5,FALSE)),"")</f>
        <v/>
      </c>
      <c r="G162" s="5" t="n"/>
      <c r="H162" s="14" t="n"/>
      <c r="I162" s="11" t="n"/>
      <c r="J162" s="11" t="n"/>
      <c r="K162" s="11" t="n"/>
    </row>
    <row r="163" ht="28" customHeight="1">
      <c r="A163" s="5" t="n"/>
      <c r="B163" s="28" t="n"/>
      <c r="C163" s="5" t="n"/>
      <c r="D163" s="3">
        <f>IFERROR(IF(OR($C163="",NOT(ISTEXT($C163))),"",VLOOKUP($C163,'Materials'!$A$6:$P$205,2,FALSE)),"")</f>
        <v/>
      </c>
      <c r="E163" s="6">
        <f>IFERROR(IF(OR($C163="",NOT(ISTEXT($C163))),"",VLOOKUP($C163,'Materials'!$A$6:$P$205,4,FALSE)),"")</f>
        <v/>
      </c>
      <c r="F163" s="3">
        <f>IFERROR(IF(OR($C163="",NOT(ISTEXT($C163))),"",VLOOKUP($C163,'Materials'!$A$6:$P$205,5,FALSE)),"")</f>
        <v/>
      </c>
      <c r="G163" s="5" t="n"/>
      <c r="H163" s="14" t="n"/>
      <c r="I163" s="11" t="n"/>
      <c r="J163" s="11" t="n"/>
      <c r="K163" s="11" t="n"/>
    </row>
    <row r="164" ht="28" customHeight="1">
      <c r="A164" s="5" t="n"/>
      <c r="B164" s="28" t="n"/>
      <c r="C164" s="5" t="n"/>
      <c r="D164" s="3">
        <f>IFERROR(IF(OR($C164="",NOT(ISTEXT($C164))),"",VLOOKUP($C164,'Materials'!$A$6:$P$205,2,FALSE)),"")</f>
        <v/>
      </c>
      <c r="E164" s="6">
        <f>IFERROR(IF(OR($C164="",NOT(ISTEXT($C164))),"",VLOOKUP($C164,'Materials'!$A$6:$P$205,4,FALSE)),"")</f>
        <v/>
      </c>
      <c r="F164" s="3">
        <f>IFERROR(IF(OR($C164="",NOT(ISTEXT($C164))),"",VLOOKUP($C164,'Materials'!$A$6:$P$205,5,FALSE)),"")</f>
        <v/>
      </c>
      <c r="G164" s="5" t="n"/>
      <c r="H164" s="14" t="n"/>
      <c r="I164" s="11" t="n"/>
      <c r="J164" s="11" t="n"/>
      <c r="K164" s="11" t="n"/>
    </row>
    <row r="165" ht="28" customHeight="1">
      <c r="A165" s="5" t="n"/>
      <c r="B165" s="28" t="n"/>
      <c r="C165" s="5" t="n"/>
      <c r="D165" s="3">
        <f>IFERROR(IF(OR($C165="",NOT(ISTEXT($C165))),"",VLOOKUP($C165,'Materials'!$A$6:$P$205,2,FALSE)),"")</f>
        <v/>
      </c>
      <c r="E165" s="6">
        <f>IFERROR(IF(OR($C165="",NOT(ISTEXT($C165))),"",VLOOKUP($C165,'Materials'!$A$6:$P$205,4,FALSE)),"")</f>
        <v/>
      </c>
      <c r="F165" s="3">
        <f>IFERROR(IF(OR($C165="",NOT(ISTEXT($C165))),"",VLOOKUP($C165,'Materials'!$A$6:$P$205,5,FALSE)),"")</f>
        <v/>
      </c>
      <c r="G165" s="5" t="n"/>
      <c r="H165" s="14" t="n"/>
      <c r="I165" s="11" t="n"/>
      <c r="J165" s="11" t="n"/>
      <c r="K165" s="11" t="n"/>
    </row>
    <row r="166" ht="28" customHeight="1">
      <c r="A166" s="5" t="n"/>
      <c r="B166" s="28" t="n"/>
      <c r="C166" s="5" t="n"/>
      <c r="D166" s="3">
        <f>IFERROR(IF(OR($C166="",NOT(ISTEXT($C166))),"",VLOOKUP($C166,'Materials'!$A$6:$P$205,2,FALSE)),"")</f>
        <v/>
      </c>
      <c r="E166" s="6">
        <f>IFERROR(IF(OR($C166="",NOT(ISTEXT($C166))),"",VLOOKUP($C166,'Materials'!$A$6:$P$205,4,FALSE)),"")</f>
        <v/>
      </c>
      <c r="F166" s="3">
        <f>IFERROR(IF(OR($C166="",NOT(ISTEXT($C166))),"",VLOOKUP($C166,'Materials'!$A$6:$P$205,5,FALSE)),"")</f>
        <v/>
      </c>
      <c r="G166" s="5" t="n"/>
      <c r="H166" s="14" t="n"/>
      <c r="I166" s="11" t="n"/>
      <c r="J166" s="11" t="n"/>
      <c r="K166" s="11" t="n"/>
    </row>
    <row r="167" ht="28" customHeight="1">
      <c r="A167" s="5" t="n"/>
      <c r="B167" s="28" t="n"/>
      <c r="C167" s="5" t="n"/>
      <c r="D167" s="3">
        <f>IFERROR(IF(OR($C167="",NOT(ISTEXT($C167))),"",VLOOKUP($C167,'Materials'!$A$6:$P$205,2,FALSE)),"")</f>
        <v/>
      </c>
      <c r="E167" s="6">
        <f>IFERROR(IF(OR($C167="",NOT(ISTEXT($C167))),"",VLOOKUP($C167,'Materials'!$A$6:$P$205,4,FALSE)),"")</f>
        <v/>
      </c>
      <c r="F167" s="3">
        <f>IFERROR(IF(OR($C167="",NOT(ISTEXT($C167))),"",VLOOKUP($C167,'Materials'!$A$6:$P$205,5,FALSE)),"")</f>
        <v/>
      </c>
      <c r="G167" s="5" t="n"/>
      <c r="H167" s="14" t="n"/>
      <c r="I167" s="11" t="n"/>
      <c r="J167" s="11" t="n"/>
      <c r="K167" s="11" t="n"/>
    </row>
    <row r="168" ht="28" customHeight="1">
      <c r="A168" s="5" t="n"/>
      <c r="B168" s="28" t="n"/>
      <c r="C168" s="5" t="n"/>
      <c r="D168" s="3">
        <f>IFERROR(IF(OR($C168="",NOT(ISTEXT($C168))),"",VLOOKUP($C168,'Materials'!$A$6:$P$205,2,FALSE)),"")</f>
        <v/>
      </c>
      <c r="E168" s="6">
        <f>IFERROR(IF(OR($C168="",NOT(ISTEXT($C168))),"",VLOOKUP($C168,'Materials'!$A$6:$P$205,4,FALSE)),"")</f>
        <v/>
      </c>
      <c r="F168" s="3">
        <f>IFERROR(IF(OR($C168="",NOT(ISTEXT($C168))),"",VLOOKUP($C168,'Materials'!$A$6:$P$205,5,FALSE)),"")</f>
        <v/>
      </c>
      <c r="G168" s="5" t="n"/>
      <c r="H168" s="14" t="n"/>
      <c r="I168" s="11" t="n"/>
      <c r="J168" s="11" t="n"/>
      <c r="K168" s="11" t="n"/>
    </row>
    <row r="169" ht="28" customHeight="1">
      <c r="A169" s="5" t="n"/>
      <c r="B169" s="28" t="n"/>
      <c r="C169" s="5" t="n"/>
      <c r="D169" s="3">
        <f>IFERROR(IF(OR($C169="",NOT(ISTEXT($C169))),"",VLOOKUP($C169,'Materials'!$A$6:$P$205,2,FALSE)),"")</f>
        <v/>
      </c>
      <c r="E169" s="6">
        <f>IFERROR(IF(OR($C169="",NOT(ISTEXT($C169))),"",VLOOKUP($C169,'Materials'!$A$6:$P$205,4,FALSE)),"")</f>
        <v/>
      </c>
      <c r="F169" s="3">
        <f>IFERROR(IF(OR($C169="",NOT(ISTEXT($C169))),"",VLOOKUP($C169,'Materials'!$A$6:$P$205,5,FALSE)),"")</f>
        <v/>
      </c>
      <c r="G169" s="5" t="n"/>
      <c r="H169" s="14" t="n"/>
      <c r="I169" s="11" t="n"/>
      <c r="J169" s="11" t="n"/>
      <c r="K169" s="11" t="n"/>
    </row>
    <row r="170" ht="28" customHeight="1">
      <c r="A170" s="5" t="n"/>
      <c r="B170" s="28" t="n"/>
      <c r="C170" s="5" t="n"/>
      <c r="D170" s="3">
        <f>IFERROR(IF(OR($C170="",NOT(ISTEXT($C170))),"",VLOOKUP($C170,'Materials'!$A$6:$P$205,2,FALSE)),"")</f>
        <v/>
      </c>
      <c r="E170" s="6">
        <f>IFERROR(IF(OR($C170="",NOT(ISTEXT($C170))),"",VLOOKUP($C170,'Materials'!$A$6:$P$205,4,FALSE)),"")</f>
        <v/>
      </c>
      <c r="F170" s="3">
        <f>IFERROR(IF(OR($C170="",NOT(ISTEXT($C170))),"",VLOOKUP($C170,'Materials'!$A$6:$P$205,5,FALSE)),"")</f>
        <v/>
      </c>
      <c r="G170" s="5" t="n"/>
      <c r="H170" s="14" t="n"/>
      <c r="I170" s="11" t="n"/>
      <c r="J170" s="11" t="n"/>
      <c r="K170" s="11" t="n"/>
    </row>
    <row r="171" ht="28" customHeight="1">
      <c r="A171" s="5" t="n"/>
      <c r="B171" s="28" t="n"/>
      <c r="C171" s="5" t="n"/>
      <c r="D171" s="3">
        <f>IFERROR(IF(OR($C171="",NOT(ISTEXT($C171))),"",VLOOKUP($C171,'Materials'!$A$6:$P$205,2,FALSE)),"")</f>
        <v/>
      </c>
      <c r="E171" s="6">
        <f>IFERROR(IF(OR($C171="",NOT(ISTEXT($C171))),"",VLOOKUP($C171,'Materials'!$A$6:$P$205,4,FALSE)),"")</f>
        <v/>
      </c>
      <c r="F171" s="3">
        <f>IFERROR(IF(OR($C171="",NOT(ISTEXT($C171))),"",VLOOKUP($C171,'Materials'!$A$6:$P$205,5,FALSE)),"")</f>
        <v/>
      </c>
      <c r="G171" s="5" t="n"/>
      <c r="H171" s="14" t="n"/>
      <c r="I171" s="11" t="n"/>
      <c r="J171" s="11" t="n"/>
      <c r="K171" s="11" t="n"/>
    </row>
    <row r="172" ht="28" customHeight="1">
      <c r="A172" s="5" t="n"/>
      <c r="B172" s="28" t="n"/>
      <c r="C172" s="5" t="n"/>
      <c r="D172" s="3">
        <f>IFERROR(IF(OR($C172="",NOT(ISTEXT($C172))),"",VLOOKUP($C172,'Materials'!$A$6:$P$205,2,FALSE)),"")</f>
        <v/>
      </c>
      <c r="E172" s="6">
        <f>IFERROR(IF(OR($C172="",NOT(ISTEXT($C172))),"",VLOOKUP($C172,'Materials'!$A$6:$P$205,4,FALSE)),"")</f>
        <v/>
      </c>
      <c r="F172" s="3">
        <f>IFERROR(IF(OR($C172="",NOT(ISTEXT($C172))),"",VLOOKUP($C172,'Materials'!$A$6:$P$205,5,FALSE)),"")</f>
        <v/>
      </c>
      <c r="G172" s="5" t="n"/>
      <c r="H172" s="14" t="n"/>
      <c r="I172" s="11" t="n"/>
      <c r="J172" s="11" t="n"/>
      <c r="K172" s="11" t="n"/>
    </row>
    <row r="173" ht="28" customHeight="1">
      <c r="A173" s="5" t="n"/>
      <c r="B173" s="28" t="n"/>
      <c r="C173" s="5" t="n"/>
      <c r="D173" s="3">
        <f>IFERROR(IF(OR($C173="",NOT(ISTEXT($C173))),"",VLOOKUP($C173,'Materials'!$A$6:$P$205,2,FALSE)),"")</f>
        <v/>
      </c>
      <c r="E173" s="6">
        <f>IFERROR(IF(OR($C173="",NOT(ISTEXT($C173))),"",VLOOKUP($C173,'Materials'!$A$6:$P$205,4,FALSE)),"")</f>
        <v/>
      </c>
      <c r="F173" s="3">
        <f>IFERROR(IF(OR($C173="",NOT(ISTEXT($C173))),"",VLOOKUP($C173,'Materials'!$A$6:$P$205,5,FALSE)),"")</f>
        <v/>
      </c>
      <c r="G173" s="5" t="n"/>
      <c r="H173" s="14" t="n"/>
      <c r="I173" s="11" t="n"/>
      <c r="J173" s="11" t="n"/>
      <c r="K173" s="11" t="n"/>
    </row>
    <row r="174" ht="28" customHeight="1">
      <c r="A174" s="5" t="n"/>
      <c r="B174" s="28" t="n"/>
      <c r="C174" s="5" t="n"/>
      <c r="D174" s="3">
        <f>IFERROR(IF(OR($C174="",NOT(ISTEXT($C174))),"",VLOOKUP($C174,'Materials'!$A$6:$P$205,2,FALSE)),"")</f>
        <v/>
      </c>
      <c r="E174" s="6">
        <f>IFERROR(IF(OR($C174="",NOT(ISTEXT($C174))),"",VLOOKUP($C174,'Materials'!$A$6:$P$205,4,FALSE)),"")</f>
        <v/>
      </c>
      <c r="F174" s="3">
        <f>IFERROR(IF(OR($C174="",NOT(ISTEXT($C174))),"",VLOOKUP($C174,'Materials'!$A$6:$P$205,5,FALSE)),"")</f>
        <v/>
      </c>
      <c r="G174" s="5" t="n"/>
      <c r="H174" s="14" t="n"/>
      <c r="I174" s="11" t="n"/>
      <c r="J174" s="11" t="n"/>
      <c r="K174" s="11" t="n"/>
    </row>
    <row r="175" ht="28" customHeight="1">
      <c r="A175" s="5" t="n"/>
      <c r="B175" s="28" t="n"/>
      <c r="C175" s="5" t="n"/>
      <c r="D175" s="3">
        <f>IFERROR(IF(OR($C175="",NOT(ISTEXT($C175))),"",VLOOKUP($C175,'Materials'!$A$6:$P$205,2,FALSE)),"")</f>
        <v/>
      </c>
      <c r="E175" s="6">
        <f>IFERROR(IF(OR($C175="",NOT(ISTEXT($C175))),"",VLOOKUP($C175,'Materials'!$A$6:$P$205,4,FALSE)),"")</f>
        <v/>
      </c>
      <c r="F175" s="3">
        <f>IFERROR(IF(OR($C175="",NOT(ISTEXT($C175))),"",VLOOKUP($C175,'Materials'!$A$6:$P$205,5,FALSE)),"")</f>
        <v/>
      </c>
      <c r="G175" s="5" t="n"/>
      <c r="H175" s="14" t="n"/>
      <c r="I175" s="11" t="n"/>
      <c r="J175" s="11" t="n"/>
      <c r="K175" s="11" t="n"/>
    </row>
    <row r="176" ht="28" customHeight="1">
      <c r="A176" s="5" t="n"/>
      <c r="B176" s="28" t="n"/>
      <c r="C176" s="5" t="n"/>
      <c r="D176" s="3">
        <f>IFERROR(IF(OR($C176="",NOT(ISTEXT($C176))),"",VLOOKUP($C176,'Materials'!$A$6:$P$205,2,FALSE)),"")</f>
        <v/>
      </c>
      <c r="E176" s="6">
        <f>IFERROR(IF(OR($C176="",NOT(ISTEXT($C176))),"",VLOOKUP($C176,'Materials'!$A$6:$P$205,4,FALSE)),"")</f>
        <v/>
      </c>
      <c r="F176" s="3">
        <f>IFERROR(IF(OR($C176="",NOT(ISTEXT($C176))),"",VLOOKUP($C176,'Materials'!$A$6:$P$205,5,FALSE)),"")</f>
        <v/>
      </c>
      <c r="G176" s="5" t="n"/>
      <c r="H176" s="14" t="n"/>
      <c r="I176" s="11" t="n"/>
      <c r="J176" s="11" t="n"/>
      <c r="K176" s="11" t="n"/>
    </row>
    <row r="177" ht="28" customHeight="1">
      <c r="A177" s="5" t="n"/>
      <c r="B177" s="28" t="n"/>
      <c r="C177" s="5" t="n"/>
      <c r="D177" s="3">
        <f>IFERROR(IF(OR($C177="",NOT(ISTEXT($C177))),"",VLOOKUP($C177,'Materials'!$A$6:$P$205,2,FALSE)),"")</f>
        <v/>
      </c>
      <c r="E177" s="6">
        <f>IFERROR(IF(OR($C177="",NOT(ISTEXT($C177))),"",VLOOKUP($C177,'Materials'!$A$6:$P$205,4,FALSE)),"")</f>
        <v/>
      </c>
      <c r="F177" s="3">
        <f>IFERROR(IF(OR($C177="",NOT(ISTEXT($C177))),"",VLOOKUP($C177,'Materials'!$A$6:$P$205,5,FALSE)),"")</f>
        <v/>
      </c>
      <c r="G177" s="5" t="n"/>
      <c r="H177" s="14" t="n"/>
      <c r="I177" s="11" t="n"/>
      <c r="J177" s="11" t="n"/>
      <c r="K177" s="11" t="n"/>
    </row>
    <row r="178" ht="28" customHeight="1">
      <c r="A178" s="5" t="n"/>
      <c r="B178" s="28" t="n"/>
      <c r="C178" s="5" t="n"/>
      <c r="D178" s="3">
        <f>IFERROR(IF(OR($C178="",NOT(ISTEXT($C178))),"",VLOOKUP($C178,'Materials'!$A$6:$P$205,2,FALSE)),"")</f>
        <v/>
      </c>
      <c r="E178" s="6">
        <f>IFERROR(IF(OR($C178="",NOT(ISTEXT($C178))),"",VLOOKUP($C178,'Materials'!$A$6:$P$205,4,FALSE)),"")</f>
        <v/>
      </c>
      <c r="F178" s="3">
        <f>IFERROR(IF(OR($C178="",NOT(ISTEXT($C178))),"",VLOOKUP($C178,'Materials'!$A$6:$P$205,5,FALSE)),"")</f>
        <v/>
      </c>
      <c r="G178" s="5" t="n"/>
      <c r="H178" s="14" t="n"/>
      <c r="I178" s="11" t="n"/>
      <c r="J178" s="11" t="n"/>
      <c r="K178" s="11" t="n"/>
    </row>
    <row r="179" ht="28" customHeight="1">
      <c r="A179" s="5" t="n"/>
      <c r="B179" s="28" t="n"/>
      <c r="C179" s="5" t="n"/>
      <c r="D179" s="3">
        <f>IFERROR(IF(OR($C179="",NOT(ISTEXT($C179))),"",VLOOKUP($C179,'Materials'!$A$6:$P$205,2,FALSE)),"")</f>
        <v/>
      </c>
      <c r="E179" s="6">
        <f>IFERROR(IF(OR($C179="",NOT(ISTEXT($C179))),"",VLOOKUP($C179,'Materials'!$A$6:$P$205,4,FALSE)),"")</f>
        <v/>
      </c>
      <c r="F179" s="3">
        <f>IFERROR(IF(OR($C179="",NOT(ISTEXT($C179))),"",VLOOKUP($C179,'Materials'!$A$6:$P$205,5,FALSE)),"")</f>
        <v/>
      </c>
      <c r="G179" s="5" t="n"/>
      <c r="H179" s="14" t="n"/>
      <c r="I179" s="11" t="n"/>
      <c r="J179" s="11" t="n"/>
      <c r="K179" s="11" t="n"/>
    </row>
    <row r="180" ht="28" customHeight="1">
      <c r="A180" s="5" t="n"/>
      <c r="B180" s="28" t="n"/>
      <c r="C180" s="5" t="n"/>
      <c r="D180" s="3">
        <f>IFERROR(IF(OR($C180="",NOT(ISTEXT($C180))),"",VLOOKUP($C180,'Materials'!$A$6:$P$205,2,FALSE)),"")</f>
        <v/>
      </c>
      <c r="E180" s="6">
        <f>IFERROR(IF(OR($C180="",NOT(ISTEXT($C180))),"",VLOOKUP($C180,'Materials'!$A$6:$P$205,4,FALSE)),"")</f>
        <v/>
      </c>
      <c r="F180" s="3">
        <f>IFERROR(IF(OR($C180="",NOT(ISTEXT($C180))),"",VLOOKUP($C180,'Materials'!$A$6:$P$205,5,FALSE)),"")</f>
        <v/>
      </c>
      <c r="G180" s="5" t="n"/>
      <c r="H180" s="14" t="n"/>
      <c r="I180" s="11" t="n"/>
      <c r="J180" s="11" t="n"/>
      <c r="K180" s="11" t="n"/>
    </row>
    <row r="181" ht="28" customHeight="1">
      <c r="A181" s="5" t="n"/>
      <c r="B181" s="28" t="n"/>
      <c r="C181" s="5" t="n"/>
      <c r="D181" s="3">
        <f>IFERROR(IF(OR($C181="",NOT(ISTEXT($C181))),"",VLOOKUP($C181,'Materials'!$A$6:$P$205,2,FALSE)),"")</f>
        <v/>
      </c>
      <c r="E181" s="6">
        <f>IFERROR(IF(OR($C181="",NOT(ISTEXT($C181))),"",VLOOKUP($C181,'Materials'!$A$6:$P$205,4,FALSE)),"")</f>
        <v/>
      </c>
      <c r="F181" s="3">
        <f>IFERROR(IF(OR($C181="",NOT(ISTEXT($C181))),"",VLOOKUP($C181,'Materials'!$A$6:$P$205,5,FALSE)),"")</f>
        <v/>
      </c>
      <c r="G181" s="5" t="n"/>
      <c r="H181" s="14" t="n"/>
      <c r="I181" s="11" t="n"/>
      <c r="J181" s="11" t="n"/>
      <c r="K181" s="11" t="n"/>
    </row>
    <row r="182" ht="28" customHeight="1">
      <c r="A182" s="5" t="n"/>
      <c r="B182" s="28" t="n"/>
      <c r="C182" s="5" t="n"/>
      <c r="D182" s="3">
        <f>IFERROR(IF(OR($C182="",NOT(ISTEXT($C182))),"",VLOOKUP($C182,'Materials'!$A$6:$P$205,2,FALSE)),"")</f>
        <v/>
      </c>
      <c r="E182" s="6">
        <f>IFERROR(IF(OR($C182="",NOT(ISTEXT($C182))),"",VLOOKUP($C182,'Materials'!$A$6:$P$205,4,FALSE)),"")</f>
        <v/>
      </c>
      <c r="F182" s="3">
        <f>IFERROR(IF(OR($C182="",NOT(ISTEXT($C182))),"",VLOOKUP($C182,'Materials'!$A$6:$P$205,5,FALSE)),"")</f>
        <v/>
      </c>
      <c r="G182" s="5" t="n"/>
      <c r="H182" s="14" t="n"/>
      <c r="I182" s="11" t="n"/>
      <c r="J182" s="11" t="n"/>
      <c r="K182" s="11" t="n"/>
    </row>
    <row r="183" ht="28" customHeight="1">
      <c r="A183" s="5" t="n"/>
      <c r="B183" s="28" t="n"/>
      <c r="C183" s="5" t="n"/>
      <c r="D183" s="3">
        <f>IFERROR(IF(OR($C183="",NOT(ISTEXT($C183))),"",VLOOKUP($C183,'Materials'!$A$6:$P$205,2,FALSE)),"")</f>
        <v/>
      </c>
      <c r="E183" s="6">
        <f>IFERROR(IF(OR($C183="",NOT(ISTEXT($C183))),"",VLOOKUP($C183,'Materials'!$A$6:$P$205,4,FALSE)),"")</f>
        <v/>
      </c>
      <c r="F183" s="3">
        <f>IFERROR(IF(OR($C183="",NOT(ISTEXT($C183))),"",VLOOKUP($C183,'Materials'!$A$6:$P$205,5,FALSE)),"")</f>
        <v/>
      </c>
      <c r="G183" s="5" t="n"/>
      <c r="H183" s="14" t="n"/>
      <c r="I183" s="11" t="n"/>
      <c r="J183" s="11" t="n"/>
      <c r="K183" s="11" t="n"/>
    </row>
    <row r="184" ht="28" customHeight="1">
      <c r="A184" s="5" t="n"/>
      <c r="B184" s="28" t="n"/>
      <c r="C184" s="5" t="n"/>
      <c r="D184" s="3">
        <f>IFERROR(IF(OR($C184="",NOT(ISTEXT($C184))),"",VLOOKUP($C184,'Materials'!$A$6:$P$205,2,FALSE)),"")</f>
        <v/>
      </c>
      <c r="E184" s="6">
        <f>IFERROR(IF(OR($C184="",NOT(ISTEXT($C184))),"",VLOOKUP($C184,'Materials'!$A$6:$P$205,4,FALSE)),"")</f>
        <v/>
      </c>
      <c r="F184" s="3">
        <f>IFERROR(IF(OR($C184="",NOT(ISTEXT($C184))),"",VLOOKUP($C184,'Materials'!$A$6:$P$205,5,FALSE)),"")</f>
        <v/>
      </c>
      <c r="G184" s="5" t="n"/>
      <c r="H184" s="14" t="n"/>
      <c r="I184" s="11" t="n"/>
      <c r="J184" s="11" t="n"/>
      <c r="K184" s="11" t="n"/>
    </row>
    <row r="185" ht="28" customHeight="1">
      <c r="A185" s="5" t="n"/>
      <c r="B185" s="28" t="n"/>
      <c r="C185" s="5" t="n"/>
      <c r="D185" s="3">
        <f>IFERROR(IF(OR($C185="",NOT(ISTEXT($C185))),"",VLOOKUP($C185,'Materials'!$A$6:$P$205,2,FALSE)),"")</f>
        <v/>
      </c>
      <c r="E185" s="6">
        <f>IFERROR(IF(OR($C185="",NOT(ISTEXT($C185))),"",VLOOKUP($C185,'Materials'!$A$6:$P$205,4,FALSE)),"")</f>
        <v/>
      </c>
      <c r="F185" s="3">
        <f>IFERROR(IF(OR($C185="",NOT(ISTEXT($C185))),"",VLOOKUP($C185,'Materials'!$A$6:$P$205,5,FALSE)),"")</f>
        <v/>
      </c>
      <c r="G185" s="5" t="n"/>
      <c r="H185" s="14" t="n"/>
      <c r="I185" s="11" t="n"/>
      <c r="J185" s="11" t="n"/>
      <c r="K185" s="11" t="n"/>
    </row>
    <row r="186" ht="28" customHeight="1">
      <c r="A186" s="5" t="n"/>
      <c r="B186" s="28" t="n"/>
      <c r="C186" s="5" t="n"/>
      <c r="D186" s="3">
        <f>IFERROR(IF(OR($C186="",NOT(ISTEXT($C186))),"",VLOOKUP($C186,'Materials'!$A$6:$P$205,2,FALSE)),"")</f>
        <v/>
      </c>
      <c r="E186" s="6">
        <f>IFERROR(IF(OR($C186="",NOT(ISTEXT($C186))),"",VLOOKUP($C186,'Materials'!$A$6:$P$205,4,FALSE)),"")</f>
        <v/>
      </c>
      <c r="F186" s="3">
        <f>IFERROR(IF(OR($C186="",NOT(ISTEXT($C186))),"",VLOOKUP($C186,'Materials'!$A$6:$P$205,5,FALSE)),"")</f>
        <v/>
      </c>
      <c r="G186" s="5" t="n"/>
      <c r="H186" s="14" t="n"/>
      <c r="I186" s="11" t="n"/>
      <c r="J186" s="11" t="n"/>
      <c r="K186" s="11" t="n"/>
    </row>
    <row r="187" ht="28" customHeight="1">
      <c r="A187" s="5" t="n"/>
      <c r="B187" s="28" t="n"/>
      <c r="C187" s="5" t="n"/>
      <c r="D187" s="3">
        <f>IFERROR(IF(OR($C187="",NOT(ISTEXT($C187))),"",VLOOKUP($C187,'Materials'!$A$6:$P$205,2,FALSE)),"")</f>
        <v/>
      </c>
      <c r="E187" s="6">
        <f>IFERROR(IF(OR($C187="",NOT(ISTEXT($C187))),"",VLOOKUP($C187,'Materials'!$A$6:$P$205,4,FALSE)),"")</f>
        <v/>
      </c>
      <c r="F187" s="3">
        <f>IFERROR(IF(OR($C187="",NOT(ISTEXT($C187))),"",VLOOKUP($C187,'Materials'!$A$6:$P$205,5,FALSE)),"")</f>
        <v/>
      </c>
      <c r="G187" s="5" t="n"/>
      <c r="H187" s="14" t="n"/>
      <c r="I187" s="11" t="n"/>
      <c r="J187" s="11" t="n"/>
      <c r="K187" s="11" t="n"/>
    </row>
    <row r="188" ht="28" customHeight="1">
      <c r="A188" s="5" t="n"/>
      <c r="B188" s="28" t="n"/>
      <c r="C188" s="5" t="n"/>
      <c r="D188" s="3">
        <f>IFERROR(IF(OR($C188="",NOT(ISTEXT($C188))),"",VLOOKUP($C188,'Materials'!$A$6:$P$205,2,FALSE)),"")</f>
        <v/>
      </c>
      <c r="E188" s="6">
        <f>IFERROR(IF(OR($C188="",NOT(ISTEXT($C188))),"",VLOOKUP($C188,'Materials'!$A$6:$P$205,4,FALSE)),"")</f>
        <v/>
      </c>
      <c r="F188" s="3">
        <f>IFERROR(IF(OR($C188="",NOT(ISTEXT($C188))),"",VLOOKUP($C188,'Materials'!$A$6:$P$205,5,FALSE)),"")</f>
        <v/>
      </c>
      <c r="G188" s="5" t="n"/>
      <c r="H188" s="14" t="n"/>
      <c r="I188" s="11" t="n"/>
      <c r="J188" s="11" t="n"/>
      <c r="K188" s="11" t="n"/>
    </row>
    <row r="189" ht="28" customHeight="1">
      <c r="A189" s="5" t="n"/>
      <c r="B189" s="28" t="n"/>
      <c r="C189" s="5" t="n"/>
      <c r="D189" s="3">
        <f>IFERROR(IF(OR($C189="",NOT(ISTEXT($C189))),"",VLOOKUP($C189,'Materials'!$A$6:$P$205,2,FALSE)),"")</f>
        <v/>
      </c>
      <c r="E189" s="6">
        <f>IFERROR(IF(OR($C189="",NOT(ISTEXT($C189))),"",VLOOKUP($C189,'Materials'!$A$6:$P$205,4,FALSE)),"")</f>
        <v/>
      </c>
      <c r="F189" s="3">
        <f>IFERROR(IF(OR($C189="",NOT(ISTEXT($C189))),"",VLOOKUP($C189,'Materials'!$A$6:$P$205,5,FALSE)),"")</f>
        <v/>
      </c>
      <c r="G189" s="5" t="n"/>
      <c r="H189" s="14" t="n"/>
      <c r="I189" s="11" t="n"/>
      <c r="J189" s="11" t="n"/>
      <c r="K189" s="11" t="n"/>
    </row>
    <row r="190" ht="28" customHeight="1">
      <c r="A190" s="5" t="n"/>
      <c r="B190" s="28" t="n"/>
      <c r="C190" s="5" t="n"/>
      <c r="D190" s="3">
        <f>IFERROR(IF(OR($C190="",NOT(ISTEXT($C190))),"",VLOOKUP($C190,'Materials'!$A$6:$P$205,2,FALSE)),"")</f>
        <v/>
      </c>
      <c r="E190" s="6">
        <f>IFERROR(IF(OR($C190="",NOT(ISTEXT($C190))),"",VLOOKUP($C190,'Materials'!$A$6:$P$205,4,FALSE)),"")</f>
        <v/>
      </c>
      <c r="F190" s="3">
        <f>IFERROR(IF(OR($C190="",NOT(ISTEXT($C190))),"",VLOOKUP($C190,'Materials'!$A$6:$P$205,5,FALSE)),"")</f>
        <v/>
      </c>
      <c r="G190" s="5" t="n"/>
      <c r="H190" s="14" t="n"/>
      <c r="I190" s="11" t="n"/>
      <c r="J190" s="11" t="n"/>
      <c r="K190" s="11" t="n"/>
    </row>
    <row r="191" ht="28" customHeight="1">
      <c r="A191" s="5" t="n"/>
      <c r="B191" s="28" t="n"/>
      <c r="C191" s="5" t="n"/>
      <c r="D191" s="3">
        <f>IFERROR(IF(OR($C191="",NOT(ISTEXT($C191))),"",VLOOKUP($C191,'Materials'!$A$6:$P$205,2,FALSE)),"")</f>
        <v/>
      </c>
      <c r="E191" s="6">
        <f>IFERROR(IF(OR($C191="",NOT(ISTEXT($C191))),"",VLOOKUP($C191,'Materials'!$A$6:$P$205,4,FALSE)),"")</f>
        <v/>
      </c>
      <c r="F191" s="3">
        <f>IFERROR(IF(OR($C191="",NOT(ISTEXT($C191))),"",VLOOKUP($C191,'Materials'!$A$6:$P$205,5,FALSE)),"")</f>
        <v/>
      </c>
      <c r="G191" s="5" t="n"/>
      <c r="H191" s="14" t="n"/>
      <c r="I191" s="11" t="n"/>
      <c r="J191" s="11" t="n"/>
      <c r="K191" s="11" t="n"/>
    </row>
    <row r="192" ht="28" customHeight="1">
      <c r="A192" s="5" t="n"/>
      <c r="B192" s="28" t="n"/>
      <c r="C192" s="5" t="n"/>
      <c r="D192" s="3">
        <f>IFERROR(IF(OR($C192="",NOT(ISTEXT($C192))),"",VLOOKUP($C192,'Materials'!$A$6:$P$205,2,FALSE)),"")</f>
        <v/>
      </c>
      <c r="E192" s="6">
        <f>IFERROR(IF(OR($C192="",NOT(ISTEXT($C192))),"",VLOOKUP($C192,'Materials'!$A$6:$P$205,4,FALSE)),"")</f>
        <v/>
      </c>
      <c r="F192" s="3">
        <f>IFERROR(IF(OR($C192="",NOT(ISTEXT($C192))),"",VLOOKUP($C192,'Materials'!$A$6:$P$205,5,FALSE)),"")</f>
        <v/>
      </c>
      <c r="G192" s="5" t="n"/>
      <c r="H192" s="14" t="n"/>
      <c r="I192" s="11" t="n"/>
      <c r="J192" s="11" t="n"/>
      <c r="K192" s="11" t="n"/>
    </row>
    <row r="193" ht="28" customHeight="1">
      <c r="A193" s="5" t="n"/>
      <c r="B193" s="28" t="n"/>
      <c r="C193" s="5" t="n"/>
      <c r="D193" s="3">
        <f>IFERROR(IF(OR($C193="",NOT(ISTEXT($C193))),"",VLOOKUP($C193,'Materials'!$A$6:$P$205,2,FALSE)),"")</f>
        <v/>
      </c>
      <c r="E193" s="6">
        <f>IFERROR(IF(OR($C193="",NOT(ISTEXT($C193))),"",VLOOKUP($C193,'Materials'!$A$6:$P$205,4,FALSE)),"")</f>
        <v/>
      </c>
      <c r="F193" s="3">
        <f>IFERROR(IF(OR($C193="",NOT(ISTEXT($C193))),"",VLOOKUP($C193,'Materials'!$A$6:$P$205,5,FALSE)),"")</f>
        <v/>
      </c>
      <c r="G193" s="5" t="n"/>
      <c r="H193" s="14" t="n"/>
      <c r="I193" s="11" t="n"/>
      <c r="J193" s="11" t="n"/>
      <c r="K193" s="11" t="n"/>
    </row>
    <row r="194" ht="28" customHeight="1">
      <c r="A194" s="5" t="n"/>
      <c r="B194" s="28" t="n"/>
      <c r="C194" s="5" t="n"/>
      <c r="D194" s="3">
        <f>IFERROR(IF(OR($C194="",NOT(ISTEXT($C194))),"",VLOOKUP($C194,'Materials'!$A$6:$P$205,2,FALSE)),"")</f>
        <v/>
      </c>
      <c r="E194" s="6">
        <f>IFERROR(IF(OR($C194="",NOT(ISTEXT($C194))),"",VLOOKUP($C194,'Materials'!$A$6:$P$205,4,FALSE)),"")</f>
        <v/>
      </c>
      <c r="F194" s="3">
        <f>IFERROR(IF(OR($C194="",NOT(ISTEXT($C194))),"",VLOOKUP($C194,'Materials'!$A$6:$P$205,5,FALSE)),"")</f>
        <v/>
      </c>
      <c r="G194" s="5" t="n"/>
      <c r="H194" s="14" t="n"/>
      <c r="I194" s="11" t="n"/>
      <c r="J194" s="11" t="n"/>
      <c r="K194" s="11" t="n"/>
    </row>
    <row r="195" ht="28" customHeight="1">
      <c r="A195" s="5" t="n"/>
      <c r="B195" s="28" t="n"/>
      <c r="C195" s="5" t="n"/>
      <c r="D195" s="3">
        <f>IFERROR(IF(OR($C195="",NOT(ISTEXT($C195))),"",VLOOKUP($C195,'Materials'!$A$6:$P$205,2,FALSE)),"")</f>
        <v/>
      </c>
      <c r="E195" s="6">
        <f>IFERROR(IF(OR($C195="",NOT(ISTEXT($C195))),"",VLOOKUP($C195,'Materials'!$A$6:$P$205,4,FALSE)),"")</f>
        <v/>
      </c>
      <c r="F195" s="3">
        <f>IFERROR(IF(OR($C195="",NOT(ISTEXT($C195))),"",VLOOKUP($C195,'Materials'!$A$6:$P$205,5,FALSE)),"")</f>
        <v/>
      </c>
      <c r="G195" s="5" t="n"/>
      <c r="H195" s="14" t="n"/>
      <c r="I195" s="11" t="n"/>
      <c r="J195" s="11" t="n"/>
      <c r="K195" s="11" t="n"/>
    </row>
    <row r="196" ht="28" customHeight="1">
      <c r="A196" s="5" t="n"/>
      <c r="B196" s="28" t="n"/>
      <c r="C196" s="5" t="n"/>
      <c r="D196" s="3">
        <f>IFERROR(IF(OR($C196="",NOT(ISTEXT($C196))),"",VLOOKUP($C196,'Materials'!$A$6:$P$205,2,FALSE)),"")</f>
        <v/>
      </c>
      <c r="E196" s="6">
        <f>IFERROR(IF(OR($C196="",NOT(ISTEXT($C196))),"",VLOOKUP($C196,'Materials'!$A$6:$P$205,4,FALSE)),"")</f>
        <v/>
      </c>
      <c r="F196" s="3">
        <f>IFERROR(IF(OR($C196="",NOT(ISTEXT($C196))),"",VLOOKUP($C196,'Materials'!$A$6:$P$205,5,FALSE)),"")</f>
        <v/>
      </c>
      <c r="G196" s="5" t="n"/>
      <c r="H196" s="14" t="n"/>
      <c r="I196" s="11" t="n"/>
      <c r="J196" s="11" t="n"/>
      <c r="K196" s="11" t="n"/>
    </row>
    <row r="197" ht="28" customHeight="1">
      <c r="A197" s="5" t="n"/>
      <c r="B197" s="28" t="n"/>
      <c r="C197" s="5" t="n"/>
      <c r="D197" s="3">
        <f>IFERROR(IF(OR($C197="",NOT(ISTEXT($C197))),"",VLOOKUP($C197,'Materials'!$A$6:$P$205,2,FALSE)),"")</f>
        <v/>
      </c>
      <c r="E197" s="6">
        <f>IFERROR(IF(OR($C197="",NOT(ISTEXT($C197))),"",VLOOKUP($C197,'Materials'!$A$6:$P$205,4,FALSE)),"")</f>
        <v/>
      </c>
      <c r="F197" s="3">
        <f>IFERROR(IF(OR($C197="",NOT(ISTEXT($C197))),"",VLOOKUP($C197,'Materials'!$A$6:$P$205,5,FALSE)),"")</f>
        <v/>
      </c>
      <c r="G197" s="5" t="n"/>
      <c r="H197" s="14" t="n"/>
      <c r="I197" s="11" t="n"/>
      <c r="J197" s="11" t="n"/>
      <c r="K197" s="11" t="n"/>
    </row>
    <row r="198" ht="28" customHeight="1">
      <c r="A198" s="5" t="n"/>
      <c r="B198" s="28" t="n"/>
      <c r="C198" s="5" t="n"/>
      <c r="D198" s="3">
        <f>IFERROR(IF(OR($C198="",NOT(ISTEXT($C198))),"",VLOOKUP($C198,'Materials'!$A$6:$P$205,2,FALSE)),"")</f>
        <v/>
      </c>
      <c r="E198" s="6">
        <f>IFERROR(IF(OR($C198="",NOT(ISTEXT($C198))),"",VLOOKUP($C198,'Materials'!$A$6:$P$205,4,FALSE)),"")</f>
        <v/>
      </c>
      <c r="F198" s="3">
        <f>IFERROR(IF(OR($C198="",NOT(ISTEXT($C198))),"",VLOOKUP($C198,'Materials'!$A$6:$P$205,5,FALSE)),"")</f>
        <v/>
      </c>
      <c r="G198" s="5" t="n"/>
      <c r="H198" s="14" t="n"/>
      <c r="I198" s="11" t="n"/>
      <c r="J198" s="11" t="n"/>
      <c r="K198" s="11" t="n"/>
    </row>
    <row r="199" ht="28" customHeight="1">
      <c r="A199" s="5" t="n"/>
      <c r="B199" s="28" t="n"/>
      <c r="C199" s="5" t="n"/>
      <c r="D199" s="3">
        <f>IFERROR(IF(OR($C199="",NOT(ISTEXT($C199))),"",VLOOKUP($C199,'Materials'!$A$6:$P$205,2,FALSE)),"")</f>
        <v/>
      </c>
      <c r="E199" s="6">
        <f>IFERROR(IF(OR($C199="",NOT(ISTEXT($C199))),"",VLOOKUP($C199,'Materials'!$A$6:$P$205,4,FALSE)),"")</f>
        <v/>
      </c>
      <c r="F199" s="3">
        <f>IFERROR(IF(OR($C199="",NOT(ISTEXT($C199))),"",VLOOKUP($C199,'Materials'!$A$6:$P$205,5,FALSE)),"")</f>
        <v/>
      </c>
      <c r="G199" s="5" t="n"/>
      <c r="H199" s="14" t="n"/>
      <c r="I199" s="11" t="n"/>
      <c r="J199" s="11" t="n"/>
      <c r="K199" s="11" t="n"/>
    </row>
    <row r="200" ht="28" customHeight="1">
      <c r="A200" s="5" t="n"/>
      <c r="B200" s="28" t="n"/>
      <c r="C200" s="5" t="n"/>
      <c r="D200" s="3">
        <f>IFERROR(IF(OR($C200="",NOT(ISTEXT($C200))),"",VLOOKUP($C200,'Materials'!$A$6:$P$205,2,FALSE)),"")</f>
        <v/>
      </c>
      <c r="E200" s="6">
        <f>IFERROR(IF(OR($C200="",NOT(ISTEXT($C200))),"",VLOOKUP($C200,'Materials'!$A$6:$P$205,4,FALSE)),"")</f>
        <v/>
      </c>
      <c r="F200" s="3">
        <f>IFERROR(IF(OR($C200="",NOT(ISTEXT($C200))),"",VLOOKUP($C200,'Materials'!$A$6:$P$205,5,FALSE)),"")</f>
        <v/>
      </c>
      <c r="G200" s="5" t="n"/>
      <c r="H200" s="14" t="n"/>
      <c r="I200" s="11" t="n"/>
      <c r="J200" s="11" t="n"/>
      <c r="K200" s="11" t="n"/>
    </row>
    <row r="201" ht="28" customHeight="1">
      <c r="A201" s="5" t="n"/>
      <c r="B201" s="28" t="n"/>
      <c r="C201" s="5" t="n"/>
      <c r="D201" s="3">
        <f>IFERROR(IF(OR($C201="",NOT(ISTEXT($C201))),"",VLOOKUP($C201,'Materials'!$A$6:$P$205,2,FALSE)),"")</f>
        <v/>
      </c>
      <c r="E201" s="6">
        <f>IFERROR(IF(OR($C201="",NOT(ISTEXT($C201))),"",VLOOKUP($C201,'Materials'!$A$6:$P$205,4,FALSE)),"")</f>
        <v/>
      </c>
      <c r="F201" s="3">
        <f>IFERROR(IF(OR($C201="",NOT(ISTEXT($C201))),"",VLOOKUP($C201,'Materials'!$A$6:$P$205,5,FALSE)),"")</f>
        <v/>
      </c>
      <c r="G201" s="5" t="n"/>
      <c r="H201" s="14" t="n"/>
      <c r="I201" s="11" t="n"/>
      <c r="J201" s="11" t="n"/>
      <c r="K201" s="11" t="n"/>
    </row>
    <row r="202" ht="28" customHeight="1">
      <c r="A202" s="5" t="n"/>
      <c r="B202" s="28" t="n"/>
      <c r="C202" s="5" t="n"/>
      <c r="D202" s="3">
        <f>IFERROR(IF(OR($C202="",NOT(ISTEXT($C202))),"",VLOOKUP($C202,'Materials'!$A$6:$P$205,2,FALSE)),"")</f>
        <v/>
      </c>
      <c r="E202" s="6">
        <f>IFERROR(IF(OR($C202="",NOT(ISTEXT($C202))),"",VLOOKUP($C202,'Materials'!$A$6:$P$205,4,FALSE)),"")</f>
        <v/>
      </c>
      <c r="F202" s="3">
        <f>IFERROR(IF(OR($C202="",NOT(ISTEXT($C202))),"",VLOOKUP($C202,'Materials'!$A$6:$P$205,5,FALSE)),"")</f>
        <v/>
      </c>
      <c r="G202" s="5" t="n"/>
      <c r="H202" s="14" t="n"/>
      <c r="I202" s="11" t="n"/>
      <c r="J202" s="11" t="n"/>
      <c r="K202" s="11" t="n"/>
    </row>
    <row r="203" ht="28" customHeight="1">
      <c r="A203" s="5" t="n"/>
      <c r="B203" s="28" t="n"/>
      <c r="C203" s="5" t="n"/>
      <c r="D203" s="3">
        <f>IFERROR(IF(OR($C203="",NOT(ISTEXT($C203))),"",VLOOKUP($C203,'Materials'!$A$6:$P$205,2,FALSE)),"")</f>
        <v/>
      </c>
      <c r="E203" s="6">
        <f>IFERROR(IF(OR($C203="",NOT(ISTEXT($C203))),"",VLOOKUP($C203,'Materials'!$A$6:$P$205,4,FALSE)),"")</f>
        <v/>
      </c>
      <c r="F203" s="3">
        <f>IFERROR(IF(OR($C203="",NOT(ISTEXT($C203))),"",VLOOKUP($C203,'Materials'!$A$6:$P$205,5,FALSE)),"")</f>
        <v/>
      </c>
      <c r="G203" s="5" t="n"/>
      <c r="H203" s="14" t="n"/>
      <c r="I203" s="11" t="n"/>
      <c r="J203" s="11" t="n"/>
      <c r="K203" s="11" t="n"/>
    </row>
    <row r="204" ht="28" customHeight="1">
      <c r="A204" s="5" t="n"/>
      <c r="B204" s="28" t="n"/>
      <c r="C204" s="5" t="n"/>
      <c r="D204" s="3">
        <f>IFERROR(IF(OR($C204="",NOT(ISTEXT($C204))),"",VLOOKUP($C204,'Materials'!$A$6:$P$205,2,FALSE)),"")</f>
        <v/>
      </c>
      <c r="E204" s="6">
        <f>IFERROR(IF(OR($C204="",NOT(ISTEXT($C204))),"",VLOOKUP($C204,'Materials'!$A$6:$P$205,4,FALSE)),"")</f>
        <v/>
      </c>
      <c r="F204" s="3">
        <f>IFERROR(IF(OR($C204="",NOT(ISTEXT($C204))),"",VLOOKUP($C204,'Materials'!$A$6:$P$205,5,FALSE)),"")</f>
        <v/>
      </c>
      <c r="G204" s="5" t="n"/>
      <c r="H204" s="14" t="n"/>
      <c r="I204" s="11" t="n"/>
      <c r="J204" s="11" t="n"/>
      <c r="K204" s="11" t="n"/>
    </row>
    <row r="205" ht="28" customHeight="1">
      <c r="A205" s="5" t="n"/>
      <c r="B205" s="28" t="n"/>
      <c r="C205" s="5" t="n"/>
      <c r="D205" s="3">
        <f>IFERROR(IF(OR($C205="",NOT(ISTEXT($C205))),"",VLOOKUP($C205,'Materials'!$A$6:$P$205,2,FALSE)),"")</f>
        <v/>
      </c>
      <c r="E205" s="6">
        <f>IFERROR(IF(OR($C205="",NOT(ISTEXT($C205))),"",VLOOKUP($C205,'Materials'!$A$6:$P$205,4,FALSE)),"")</f>
        <v/>
      </c>
      <c r="F205" s="3">
        <f>IFERROR(IF(OR($C205="",NOT(ISTEXT($C205))),"",VLOOKUP($C205,'Materials'!$A$6:$P$205,5,FALSE)),"")</f>
        <v/>
      </c>
      <c r="G205" s="5" t="n"/>
      <c r="H205" s="14" t="n"/>
      <c r="I205" s="11" t="n"/>
      <c r="J205" s="11" t="n"/>
      <c r="K205" s="11" t="n"/>
    </row>
    <row r="206" ht="28" customHeight="1">
      <c r="A206" s="5" t="n"/>
      <c r="B206" s="28" t="n"/>
      <c r="C206" s="5" t="n"/>
      <c r="D206" s="3">
        <f>IFERROR(IF(OR($C206="",NOT(ISTEXT($C206))),"",VLOOKUP($C206,'Materials'!$A$6:$P$205,2,FALSE)),"")</f>
        <v/>
      </c>
      <c r="E206" s="6">
        <f>IFERROR(IF(OR($C206="",NOT(ISTEXT($C206))),"",VLOOKUP($C206,'Materials'!$A$6:$P$205,4,FALSE)),"")</f>
        <v/>
      </c>
      <c r="F206" s="3">
        <f>IFERROR(IF(OR($C206="",NOT(ISTEXT($C206))),"",VLOOKUP($C206,'Materials'!$A$6:$P$205,5,FALSE)),"")</f>
        <v/>
      </c>
      <c r="G206" s="5" t="n"/>
      <c r="H206" s="14" t="n"/>
      <c r="I206" s="11" t="n"/>
      <c r="J206" s="11" t="n"/>
      <c r="K206" s="11" t="n"/>
    </row>
    <row r="207" ht="28" customHeight="1">
      <c r="A207" s="5" t="n"/>
      <c r="B207" s="28" t="n"/>
      <c r="C207" s="5" t="n"/>
      <c r="D207" s="3">
        <f>IFERROR(IF(OR($C207="",NOT(ISTEXT($C207))),"",VLOOKUP($C207,'Materials'!$A$6:$P$205,2,FALSE)),"")</f>
        <v/>
      </c>
      <c r="E207" s="6">
        <f>IFERROR(IF(OR($C207="",NOT(ISTEXT($C207))),"",VLOOKUP($C207,'Materials'!$A$6:$P$205,4,FALSE)),"")</f>
        <v/>
      </c>
      <c r="F207" s="3">
        <f>IFERROR(IF(OR($C207="",NOT(ISTEXT($C207))),"",VLOOKUP($C207,'Materials'!$A$6:$P$205,5,FALSE)),"")</f>
        <v/>
      </c>
      <c r="G207" s="5" t="n"/>
      <c r="H207" s="14" t="n"/>
      <c r="I207" s="11" t="n"/>
      <c r="J207" s="11" t="n"/>
      <c r="K207" s="11" t="n"/>
    </row>
    <row r="208" ht="28" customHeight="1">
      <c r="A208" s="5" t="n"/>
      <c r="B208" s="28" t="n"/>
      <c r="C208" s="5" t="n"/>
      <c r="D208" s="3">
        <f>IFERROR(IF(OR($C208="",NOT(ISTEXT($C208))),"",VLOOKUP($C208,'Materials'!$A$6:$P$205,2,FALSE)),"")</f>
        <v/>
      </c>
      <c r="E208" s="6">
        <f>IFERROR(IF(OR($C208="",NOT(ISTEXT($C208))),"",VLOOKUP($C208,'Materials'!$A$6:$P$205,4,FALSE)),"")</f>
        <v/>
      </c>
      <c r="F208" s="3">
        <f>IFERROR(IF(OR($C208="",NOT(ISTEXT($C208))),"",VLOOKUP($C208,'Materials'!$A$6:$P$205,5,FALSE)),"")</f>
        <v/>
      </c>
      <c r="G208" s="5" t="n"/>
      <c r="H208" s="14" t="n"/>
      <c r="I208" s="11" t="n"/>
      <c r="J208" s="11" t="n"/>
      <c r="K208" s="11" t="n"/>
    </row>
    <row r="209" ht="28" customHeight="1">
      <c r="A209" s="5" t="n"/>
      <c r="B209" s="28" t="n"/>
      <c r="C209" s="5" t="n"/>
      <c r="D209" s="3">
        <f>IFERROR(IF(OR($C209="",NOT(ISTEXT($C209))),"",VLOOKUP($C209,'Materials'!$A$6:$P$205,2,FALSE)),"")</f>
        <v/>
      </c>
      <c r="E209" s="6">
        <f>IFERROR(IF(OR($C209="",NOT(ISTEXT($C209))),"",VLOOKUP($C209,'Materials'!$A$6:$P$205,4,FALSE)),"")</f>
        <v/>
      </c>
      <c r="F209" s="3">
        <f>IFERROR(IF(OR($C209="",NOT(ISTEXT($C209))),"",VLOOKUP($C209,'Materials'!$A$6:$P$205,5,FALSE)),"")</f>
        <v/>
      </c>
      <c r="G209" s="5" t="n"/>
      <c r="H209" s="14" t="n"/>
      <c r="I209" s="11" t="n"/>
      <c r="J209" s="11" t="n"/>
      <c r="K209" s="11" t="n"/>
    </row>
    <row r="210" ht="28" customHeight="1">
      <c r="A210" s="5" t="n"/>
      <c r="B210" s="28" t="n"/>
      <c r="C210" s="5" t="n"/>
      <c r="D210" s="3">
        <f>IFERROR(IF(OR($C210="",NOT(ISTEXT($C210))),"",VLOOKUP($C210,'Materials'!$A$6:$P$205,2,FALSE)),"")</f>
        <v/>
      </c>
      <c r="E210" s="6">
        <f>IFERROR(IF(OR($C210="",NOT(ISTEXT($C210))),"",VLOOKUP($C210,'Materials'!$A$6:$P$205,4,FALSE)),"")</f>
        <v/>
      </c>
      <c r="F210" s="3">
        <f>IFERROR(IF(OR($C210="",NOT(ISTEXT($C210))),"",VLOOKUP($C210,'Materials'!$A$6:$P$205,5,FALSE)),"")</f>
        <v/>
      </c>
      <c r="G210" s="5" t="n"/>
      <c r="H210" s="14" t="n"/>
      <c r="I210" s="11" t="n"/>
      <c r="J210" s="11" t="n"/>
      <c r="K210" s="11" t="n"/>
    </row>
    <row r="211" ht="28" customHeight="1">
      <c r="A211" s="5" t="n"/>
      <c r="B211" s="28" t="n"/>
      <c r="C211" s="5" t="n"/>
      <c r="D211" s="3">
        <f>IFERROR(IF(OR($C211="",NOT(ISTEXT($C211))),"",VLOOKUP($C211,'Materials'!$A$6:$P$205,2,FALSE)),"")</f>
        <v/>
      </c>
      <c r="E211" s="6">
        <f>IFERROR(IF(OR($C211="",NOT(ISTEXT($C211))),"",VLOOKUP($C211,'Materials'!$A$6:$P$205,4,FALSE)),"")</f>
        <v/>
      </c>
      <c r="F211" s="3">
        <f>IFERROR(IF(OR($C211="",NOT(ISTEXT($C211))),"",VLOOKUP($C211,'Materials'!$A$6:$P$205,5,FALSE)),"")</f>
        <v/>
      </c>
      <c r="G211" s="5" t="n"/>
      <c r="H211" s="14" t="n"/>
      <c r="I211" s="11" t="n"/>
      <c r="J211" s="11" t="n"/>
      <c r="K211" s="11" t="n"/>
    </row>
    <row r="212" ht="28" customHeight="1">
      <c r="A212" s="5" t="n"/>
      <c r="B212" s="28" t="n"/>
      <c r="C212" s="5" t="n"/>
      <c r="D212" s="3">
        <f>IFERROR(IF(OR($C212="",NOT(ISTEXT($C212))),"",VLOOKUP($C212,'Materials'!$A$6:$P$205,2,FALSE)),"")</f>
        <v/>
      </c>
      <c r="E212" s="6">
        <f>IFERROR(IF(OR($C212="",NOT(ISTEXT($C212))),"",VLOOKUP($C212,'Materials'!$A$6:$P$205,4,FALSE)),"")</f>
        <v/>
      </c>
      <c r="F212" s="3">
        <f>IFERROR(IF(OR($C212="",NOT(ISTEXT($C212))),"",VLOOKUP($C212,'Materials'!$A$6:$P$205,5,FALSE)),"")</f>
        <v/>
      </c>
      <c r="G212" s="5" t="n"/>
      <c r="H212" s="14" t="n"/>
      <c r="I212" s="11" t="n"/>
      <c r="J212" s="11" t="n"/>
      <c r="K212" s="11" t="n"/>
    </row>
    <row r="213" ht="28" customHeight="1">
      <c r="A213" s="5" t="n"/>
      <c r="B213" s="28" t="n"/>
      <c r="C213" s="5" t="n"/>
      <c r="D213" s="3">
        <f>IFERROR(IF(OR($C213="",NOT(ISTEXT($C213))),"",VLOOKUP($C213,'Materials'!$A$6:$P$205,2,FALSE)),"")</f>
        <v/>
      </c>
      <c r="E213" s="6">
        <f>IFERROR(IF(OR($C213="",NOT(ISTEXT($C213))),"",VLOOKUP($C213,'Materials'!$A$6:$P$205,4,FALSE)),"")</f>
        <v/>
      </c>
      <c r="F213" s="3">
        <f>IFERROR(IF(OR($C213="",NOT(ISTEXT($C213))),"",VLOOKUP($C213,'Materials'!$A$6:$P$205,5,FALSE)),"")</f>
        <v/>
      </c>
      <c r="G213" s="5" t="n"/>
      <c r="H213" s="14" t="n"/>
      <c r="I213" s="11" t="n"/>
      <c r="J213" s="11" t="n"/>
      <c r="K213" s="11" t="n"/>
    </row>
    <row r="214" ht="28" customHeight="1">
      <c r="A214" s="5" t="n"/>
      <c r="B214" s="28" t="n"/>
      <c r="C214" s="5" t="n"/>
      <c r="D214" s="3">
        <f>IFERROR(IF(OR($C214="",NOT(ISTEXT($C214))),"",VLOOKUP($C214,'Materials'!$A$6:$P$205,2,FALSE)),"")</f>
        <v/>
      </c>
      <c r="E214" s="6">
        <f>IFERROR(IF(OR($C214="",NOT(ISTEXT($C214))),"",VLOOKUP($C214,'Materials'!$A$6:$P$205,4,FALSE)),"")</f>
        <v/>
      </c>
      <c r="F214" s="3">
        <f>IFERROR(IF(OR($C214="",NOT(ISTEXT($C214))),"",VLOOKUP($C214,'Materials'!$A$6:$P$205,5,FALSE)),"")</f>
        <v/>
      </c>
      <c r="G214" s="5" t="n"/>
      <c r="H214" s="14" t="n"/>
      <c r="I214" s="11" t="n"/>
      <c r="J214" s="11" t="n"/>
      <c r="K214" s="11" t="n"/>
    </row>
    <row r="215" ht="28" customHeight="1">
      <c r="A215" s="5" t="n"/>
      <c r="B215" s="28" t="n"/>
      <c r="C215" s="5" t="n"/>
      <c r="D215" s="3">
        <f>IFERROR(IF(OR($C215="",NOT(ISTEXT($C215))),"",VLOOKUP($C215,'Materials'!$A$6:$P$205,2,FALSE)),"")</f>
        <v/>
      </c>
      <c r="E215" s="6">
        <f>IFERROR(IF(OR($C215="",NOT(ISTEXT($C215))),"",VLOOKUP($C215,'Materials'!$A$6:$P$205,4,FALSE)),"")</f>
        <v/>
      </c>
      <c r="F215" s="3">
        <f>IFERROR(IF(OR($C215="",NOT(ISTEXT($C215))),"",VLOOKUP($C215,'Materials'!$A$6:$P$205,5,FALSE)),"")</f>
        <v/>
      </c>
      <c r="G215" s="5" t="n"/>
      <c r="H215" s="14" t="n"/>
      <c r="I215" s="11" t="n"/>
      <c r="J215" s="11" t="n"/>
      <c r="K215" s="11" t="n"/>
    </row>
    <row r="216" ht="28" customHeight="1">
      <c r="A216" s="5" t="n"/>
      <c r="B216" s="28" t="n"/>
      <c r="C216" s="5" t="n"/>
      <c r="D216" s="3">
        <f>IFERROR(IF(OR($C216="",NOT(ISTEXT($C216))),"",VLOOKUP($C216,'Materials'!$A$6:$P$205,2,FALSE)),"")</f>
        <v/>
      </c>
      <c r="E216" s="6">
        <f>IFERROR(IF(OR($C216="",NOT(ISTEXT($C216))),"",VLOOKUP($C216,'Materials'!$A$6:$P$205,4,FALSE)),"")</f>
        <v/>
      </c>
      <c r="F216" s="3">
        <f>IFERROR(IF(OR($C216="",NOT(ISTEXT($C216))),"",VLOOKUP($C216,'Materials'!$A$6:$P$205,5,FALSE)),"")</f>
        <v/>
      </c>
      <c r="G216" s="5" t="n"/>
      <c r="H216" s="14" t="n"/>
      <c r="I216" s="11" t="n"/>
      <c r="J216" s="11" t="n"/>
      <c r="K216" s="11" t="n"/>
    </row>
    <row r="217" ht="28" customHeight="1">
      <c r="A217" s="5" t="n"/>
      <c r="B217" s="28" t="n"/>
      <c r="C217" s="5" t="n"/>
      <c r="D217" s="3">
        <f>IFERROR(IF(OR($C217="",NOT(ISTEXT($C217))),"",VLOOKUP($C217,'Materials'!$A$6:$P$205,2,FALSE)),"")</f>
        <v/>
      </c>
      <c r="E217" s="6">
        <f>IFERROR(IF(OR($C217="",NOT(ISTEXT($C217))),"",VLOOKUP($C217,'Materials'!$A$6:$P$205,4,FALSE)),"")</f>
        <v/>
      </c>
      <c r="F217" s="3">
        <f>IFERROR(IF(OR($C217="",NOT(ISTEXT($C217))),"",VLOOKUP($C217,'Materials'!$A$6:$P$205,5,FALSE)),"")</f>
        <v/>
      </c>
      <c r="G217" s="5" t="n"/>
      <c r="H217" s="14" t="n"/>
      <c r="I217" s="11" t="n"/>
      <c r="J217" s="11" t="n"/>
      <c r="K217" s="11" t="n"/>
    </row>
    <row r="218" ht="28" customHeight="1">
      <c r="A218" s="5" t="n"/>
      <c r="B218" s="28" t="n"/>
      <c r="C218" s="5" t="n"/>
      <c r="D218" s="3">
        <f>IFERROR(IF(OR($C218="",NOT(ISTEXT($C218))),"",VLOOKUP($C218,'Materials'!$A$6:$P$205,2,FALSE)),"")</f>
        <v/>
      </c>
      <c r="E218" s="6">
        <f>IFERROR(IF(OR($C218="",NOT(ISTEXT($C218))),"",VLOOKUP($C218,'Materials'!$A$6:$P$205,4,FALSE)),"")</f>
        <v/>
      </c>
      <c r="F218" s="3">
        <f>IFERROR(IF(OR($C218="",NOT(ISTEXT($C218))),"",VLOOKUP($C218,'Materials'!$A$6:$P$205,5,FALSE)),"")</f>
        <v/>
      </c>
      <c r="G218" s="5" t="n"/>
      <c r="H218" s="14" t="n"/>
      <c r="I218" s="11" t="n"/>
      <c r="J218" s="11" t="n"/>
      <c r="K218" s="11" t="n"/>
    </row>
    <row r="219" ht="28" customHeight="1">
      <c r="A219" s="5" t="n"/>
      <c r="B219" s="28" t="n"/>
      <c r="C219" s="5" t="n"/>
      <c r="D219" s="3">
        <f>IFERROR(IF(OR($C219="",NOT(ISTEXT($C219))),"",VLOOKUP($C219,'Materials'!$A$6:$P$205,2,FALSE)),"")</f>
        <v/>
      </c>
      <c r="E219" s="6">
        <f>IFERROR(IF(OR($C219="",NOT(ISTEXT($C219))),"",VLOOKUP($C219,'Materials'!$A$6:$P$205,4,FALSE)),"")</f>
        <v/>
      </c>
      <c r="F219" s="3">
        <f>IFERROR(IF(OR($C219="",NOT(ISTEXT($C219))),"",VLOOKUP($C219,'Materials'!$A$6:$P$205,5,FALSE)),"")</f>
        <v/>
      </c>
      <c r="G219" s="5" t="n"/>
      <c r="H219" s="14" t="n"/>
      <c r="I219" s="11" t="n"/>
      <c r="J219" s="11" t="n"/>
      <c r="K219" s="11" t="n"/>
    </row>
    <row r="220" ht="28" customHeight="1">
      <c r="A220" s="5" t="n"/>
      <c r="B220" s="28" t="n"/>
      <c r="C220" s="5" t="n"/>
      <c r="D220" s="3">
        <f>IFERROR(IF(OR($C220="",NOT(ISTEXT($C220))),"",VLOOKUP($C220,'Materials'!$A$6:$P$205,2,FALSE)),"")</f>
        <v/>
      </c>
      <c r="E220" s="6">
        <f>IFERROR(IF(OR($C220="",NOT(ISTEXT($C220))),"",VLOOKUP($C220,'Materials'!$A$6:$P$205,4,FALSE)),"")</f>
        <v/>
      </c>
      <c r="F220" s="3">
        <f>IFERROR(IF(OR($C220="",NOT(ISTEXT($C220))),"",VLOOKUP($C220,'Materials'!$A$6:$P$205,5,FALSE)),"")</f>
        <v/>
      </c>
      <c r="G220" s="5" t="n"/>
      <c r="H220" s="14" t="n"/>
      <c r="I220" s="11" t="n"/>
      <c r="J220" s="11" t="n"/>
      <c r="K220" s="11" t="n"/>
    </row>
    <row r="221" ht="28" customHeight="1">
      <c r="A221" s="5" t="n"/>
      <c r="B221" s="28" t="n"/>
      <c r="C221" s="5" t="n"/>
      <c r="D221" s="3">
        <f>IFERROR(IF(OR($C221="",NOT(ISTEXT($C221))),"",VLOOKUP($C221,'Materials'!$A$6:$P$205,2,FALSE)),"")</f>
        <v/>
      </c>
      <c r="E221" s="6">
        <f>IFERROR(IF(OR($C221="",NOT(ISTEXT($C221))),"",VLOOKUP($C221,'Materials'!$A$6:$P$205,4,FALSE)),"")</f>
        <v/>
      </c>
      <c r="F221" s="3">
        <f>IFERROR(IF(OR($C221="",NOT(ISTEXT($C221))),"",VLOOKUP($C221,'Materials'!$A$6:$P$205,5,FALSE)),"")</f>
        <v/>
      </c>
      <c r="G221" s="5" t="n"/>
      <c r="H221" s="14" t="n"/>
      <c r="I221" s="11" t="n"/>
      <c r="J221" s="11" t="n"/>
      <c r="K221" s="11" t="n"/>
    </row>
    <row r="222" ht="28" customHeight="1">
      <c r="A222" s="5" t="n"/>
      <c r="B222" s="28" t="n"/>
      <c r="C222" s="5" t="n"/>
      <c r="D222" s="3">
        <f>IFERROR(IF(OR($C222="",NOT(ISTEXT($C222))),"",VLOOKUP($C222,'Materials'!$A$6:$P$205,2,FALSE)),"")</f>
        <v/>
      </c>
      <c r="E222" s="6">
        <f>IFERROR(IF(OR($C222="",NOT(ISTEXT($C222))),"",VLOOKUP($C222,'Materials'!$A$6:$P$205,4,FALSE)),"")</f>
        <v/>
      </c>
      <c r="F222" s="3">
        <f>IFERROR(IF(OR($C222="",NOT(ISTEXT($C222))),"",VLOOKUP($C222,'Materials'!$A$6:$P$205,5,FALSE)),"")</f>
        <v/>
      </c>
      <c r="G222" s="5" t="n"/>
      <c r="H222" s="14" t="n"/>
      <c r="I222" s="11" t="n"/>
      <c r="J222" s="11" t="n"/>
      <c r="K222" s="11" t="n"/>
    </row>
    <row r="223" ht="28" customHeight="1">
      <c r="A223" s="5" t="n"/>
      <c r="B223" s="28" t="n"/>
      <c r="C223" s="5" t="n"/>
      <c r="D223" s="3">
        <f>IFERROR(IF(OR($C223="",NOT(ISTEXT($C223))),"",VLOOKUP($C223,'Materials'!$A$6:$P$205,2,FALSE)),"")</f>
        <v/>
      </c>
      <c r="E223" s="6">
        <f>IFERROR(IF(OR($C223="",NOT(ISTEXT($C223))),"",VLOOKUP($C223,'Materials'!$A$6:$P$205,4,FALSE)),"")</f>
        <v/>
      </c>
      <c r="F223" s="3">
        <f>IFERROR(IF(OR($C223="",NOT(ISTEXT($C223))),"",VLOOKUP($C223,'Materials'!$A$6:$P$205,5,FALSE)),"")</f>
        <v/>
      </c>
      <c r="G223" s="5" t="n"/>
      <c r="H223" s="14" t="n"/>
      <c r="I223" s="11" t="n"/>
      <c r="J223" s="11" t="n"/>
      <c r="K223" s="11" t="n"/>
    </row>
    <row r="224" ht="28" customHeight="1">
      <c r="A224" s="5" t="n"/>
      <c r="B224" s="28" t="n"/>
      <c r="C224" s="5" t="n"/>
      <c r="D224" s="3">
        <f>IFERROR(IF(OR($C224="",NOT(ISTEXT($C224))),"",VLOOKUP($C224,'Materials'!$A$6:$P$205,2,FALSE)),"")</f>
        <v/>
      </c>
      <c r="E224" s="6">
        <f>IFERROR(IF(OR($C224="",NOT(ISTEXT($C224))),"",VLOOKUP($C224,'Materials'!$A$6:$P$205,4,FALSE)),"")</f>
        <v/>
      </c>
      <c r="F224" s="3">
        <f>IFERROR(IF(OR($C224="",NOT(ISTEXT($C224))),"",VLOOKUP($C224,'Materials'!$A$6:$P$205,5,FALSE)),"")</f>
        <v/>
      </c>
      <c r="G224" s="5" t="n"/>
      <c r="H224" s="14" t="n"/>
      <c r="I224" s="11" t="n"/>
      <c r="J224" s="11" t="n"/>
      <c r="K224" s="11" t="n"/>
    </row>
    <row r="225" ht="28" customHeight="1">
      <c r="A225" s="5" t="n"/>
      <c r="B225" s="28" t="n"/>
      <c r="C225" s="5" t="n"/>
      <c r="D225" s="3">
        <f>IFERROR(IF(OR($C225="",NOT(ISTEXT($C225))),"",VLOOKUP($C225,'Materials'!$A$6:$P$205,2,FALSE)),"")</f>
        <v/>
      </c>
      <c r="E225" s="6">
        <f>IFERROR(IF(OR($C225="",NOT(ISTEXT($C225))),"",VLOOKUP($C225,'Materials'!$A$6:$P$205,4,FALSE)),"")</f>
        <v/>
      </c>
      <c r="F225" s="3">
        <f>IFERROR(IF(OR($C225="",NOT(ISTEXT($C225))),"",VLOOKUP($C225,'Materials'!$A$6:$P$205,5,FALSE)),"")</f>
        <v/>
      </c>
      <c r="G225" s="5" t="n"/>
      <c r="H225" s="14" t="n"/>
      <c r="I225" s="11" t="n"/>
      <c r="J225" s="11" t="n"/>
      <c r="K225" s="11" t="n"/>
    </row>
    <row r="226" ht="28" customHeight="1">
      <c r="A226" s="5" t="n"/>
      <c r="B226" s="28" t="n"/>
      <c r="C226" s="5" t="n"/>
      <c r="D226" s="3">
        <f>IFERROR(IF(OR($C226="",NOT(ISTEXT($C226))),"",VLOOKUP($C226,'Materials'!$A$6:$P$205,2,FALSE)),"")</f>
        <v/>
      </c>
      <c r="E226" s="6">
        <f>IFERROR(IF(OR($C226="",NOT(ISTEXT($C226))),"",VLOOKUP($C226,'Materials'!$A$6:$P$205,4,FALSE)),"")</f>
        <v/>
      </c>
      <c r="F226" s="3">
        <f>IFERROR(IF(OR($C226="",NOT(ISTEXT($C226))),"",VLOOKUP($C226,'Materials'!$A$6:$P$205,5,FALSE)),"")</f>
        <v/>
      </c>
      <c r="G226" s="5" t="n"/>
      <c r="H226" s="14" t="n"/>
      <c r="I226" s="11" t="n"/>
      <c r="J226" s="11" t="n"/>
      <c r="K226" s="11" t="n"/>
    </row>
    <row r="227" ht="28" customHeight="1">
      <c r="A227" s="5" t="n"/>
      <c r="B227" s="28" t="n"/>
      <c r="C227" s="5" t="n"/>
      <c r="D227" s="3">
        <f>IFERROR(IF(OR($C227="",NOT(ISTEXT($C227))),"",VLOOKUP($C227,'Materials'!$A$6:$P$205,2,FALSE)),"")</f>
        <v/>
      </c>
      <c r="E227" s="6">
        <f>IFERROR(IF(OR($C227="",NOT(ISTEXT($C227))),"",VLOOKUP($C227,'Materials'!$A$6:$P$205,4,FALSE)),"")</f>
        <v/>
      </c>
      <c r="F227" s="3">
        <f>IFERROR(IF(OR($C227="",NOT(ISTEXT($C227))),"",VLOOKUP($C227,'Materials'!$A$6:$P$205,5,FALSE)),"")</f>
        <v/>
      </c>
      <c r="G227" s="5" t="n"/>
      <c r="H227" s="14" t="n"/>
      <c r="I227" s="11" t="n"/>
      <c r="J227" s="11" t="n"/>
      <c r="K227" s="11" t="n"/>
    </row>
    <row r="228" ht="28" customHeight="1">
      <c r="A228" s="5" t="n"/>
      <c r="B228" s="28" t="n"/>
      <c r="C228" s="5" t="n"/>
      <c r="D228" s="3">
        <f>IFERROR(IF(OR($C228="",NOT(ISTEXT($C228))),"",VLOOKUP($C228,'Materials'!$A$6:$P$205,2,FALSE)),"")</f>
        <v/>
      </c>
      <c r="E228" s="6">
        <f>IFERROR(IF(OR($C228="",NOT(ISTEXT($C228))),"",VLOOKUP($C228,'Materials'!$A$6:$P$205,4,FALSE)),"")</f>
        <v/>
      </c>
      <c r="F228" s="3">
        <f>IFERROR(IF(OR($C228="",NOT(ISTEXT($C228))),"",VLOOKUP($C228,'Materials'!$A$6:$P$205,5,FALSE)),"")</f>
        <v/>
      </c>
      <c r="G228" s="5" t="n"/>
      <c r="H228" s="14" t="n"/>
      <c r="I228" s="11" t="n"/>
      <c r="J228" s="11" t="n"/>
      <c r="K228" s="11" t="n"/>
    </row>
    <row r="229" ht="28" customHeight="1">
      <c r="A229" s="5" t="n"/>
      <c r="B229" s="28" t="n"/>
      <c r="C229" s="5" t="n"/>
      <c r="D229" s="3">
        <f>IFERROR(IF(OR($C229="",NOT(ISTEXT($C229))),"",VLOOKUP($C229,'Materials'!$A$6:$P$205,2,FALSE)),"")</f>
        <v/>
      </c>
      <c r="E229" s="6">
        <f>IFERROR(IF(OR($C229="",NOT(ISTEXT($C229))),"",VLOOKUP($C229,'Materials'!$A$6:$P$205,4,FALSE)),"")</f>
        <v/>
      </c>
      <c r="F229" s="3">
        <f>IFERROR(IF(OR($C229="",NOT(ISTEXT($C229))),"",VLOOKUP($C229,'Materials'!$A$6:$P$205,5,FALSE)),"")</f>
        <v/>
      </c>
      <c r="G229" s="5" t="n"/>
      <c r="H229" s="14" t="n"/>
      <c r="I229" s="11" t="n"/>
      <c r="J229" s="11" t="n"/>
      <c r="K229" s="11" t="n"/>
    </row>
    <row r="230" ht="28" customHeight="1">
      <c r="A230" s="5" t="n"/>
      <c r="B230" s="28" t="n"/>
      <c r="C230" s="5" t="n"/>
      <c r="D230" s="3">
        <f>IFERROR(IF(OR($C230="",NOT(ISTEXT($C230))),"",VLOOKUP($C230,'Materials'!$A$6:$P$205,2,FALSE)),"")</f>
        <v/>
      </c>
      <c r="E230" s="6">
        <f>IFERROR(IF(OR($C230="",NOT(ISTEXT($C230))),"",VLOOKUP($C230,'Materials'!$A$6:$P$205,4,FALSE)),"")</f>
        <v/>
      </c>
      <c r="F230" s="3">
        <f>IFERROR(IF(OR($C230="",NOT(ISTEXT($C230))),"",VLOOKUP($C230,'Materials'!$A$6:$P$205,5,FALSE)),"")</f>
        <v/>
      </c>
      <c r="G230" s="5" t="n"/>
      <c r="H230" s="14" t="n"/>
      <c r="I230" s="11" t="n"/>
      <c r="J230" s="11" t="n"/>
      <c r="K230" s="11" t="n"/>
    </row>
    <row r="231" ht="28" customHeight="1">
      <c r="A231" s="5" t="n"/>
      <c r="B231" s="28" t="n"/>
      <c r="C231" s="5" t="n"/>
      <c r="D231" s="3">
        <f>IFERROR(IF(OR($C231="",NOT(ISTEXT($C231))),"",VLOOKUP($C231,'Materials'!$A$6:$P$205,2,FALSE)),"")</f>
        <v/>
      </c>
      <c r="E231" s="6">
        <f>IFERROR(IF(OR($C231="",NOT(ISTEXT($C231))),"",VLOOKUP($C231,'Materials'!$A$6:$P$205,4,FALSE)),"")</f>
        <v/>
      </c>
      <c r="F231" s="3">
        <f>IFERROR(IF(OR($C231="",NOT(ISTEXT($C231))),"",VLOOKUP($C231,'Materials'!$A$6:$P$205,5,FALSE)),"")</f>
        <v/>
      </c>
      <c r="G231" s="5" t="n"/>
      <c r="H231" s="14" t="n"/>
      <c r="I231" s="11" t="n"/>
      <c r="J231" s="11" t="n"/>
      <c r="K231" s="11" t="n"/>
    </row>
    <row r="232" ht="28" customHeight="1">
      <c r="A232" s="5" t="n"/>
      <c r="B232" s="28" t="n"/>
      <c r="C232" s="5" t="n"/>
      <c r="D232" s="3">
        <f>IFERROR(IF(OR($C232="",NOT(ISTEXT($C232))),"",VLOOKUP($C232,'Materials'!$A$6:$P$205,2,FALSE)),"")</f>
        <v/>
      </c>
      <c r="E232" s="6">
        <f>IFERROR(IF(OR($C232="",NOT(ISTEXT($C232))),"",VLOOKUP($C232,'Materials'!$A$6:$P$205,4,FALSE)),"")</f>
        <v/>
      </c>
      <c r="F232" s="3">
        <f>IFERROR(IF(OR($C232="",NOT(ISTEXT($C232))),"",VLOOKUP($C232,'Materials'!$A$6:$P$205,5,FALSE)),"")</f>
        <v/>
      </c>
      <c r="G232" s="5" t="n"/>
      <c r="H232" s="14" t="n"/>
      <c r="I232" s="11" t="n"/>
      <c r="J232" s="11" t="n"/>
      <c r="K232" s="11" t="n"/>
    </row>
    <row r="233" ht="28" customHeight="1">
      <c r="A233" s="5" t="n"/>
      <c r="B233" s="28" t="n"/>
      <c r="C233" s="5" t="n"/>
      <c r="D233" s="3">
        <f>IFERROR(IF(OR($C233="",NOT(ISTEXT($C233))),"",VLOOKUP($C233,'Materials'!$A$6:$P$205,2,FALSE)),"")</f>
        <v/>
      </c>
      <c r="E233" s="6">
        <f>IFERROR(IF(OR($C233="",NOT(ISTEXT($C233))),"",VLOOKUP($C233,'Materials'!$A$6:$P$205,4,FALSE)),"")</f>
        <v/>
      </c>
      <c r="F233" s="3">
        <f>IFERROR(IF(OR($C233="",NOT(ISTEXT($C233))),"",VLOOKUP($C233,'Materials'!$A$6:$P$205,5,FALSE)),"")</f>
        <v/>
      </c>
      <c r="G233" s="5" t="n"/>
      <c r="H233" s="14" t="n"/>
      <c r="I233" s="11" t="n"/>
      <c r="J233" s="11" t="n"/>
      <c r="K233" s="11" t="n"/>
    </row>
    <row r="234" ht="28" customHeight="1">
      <c r="A234" s="5" t="n"/>
      <c r="B234" s="28" t="n"/>
      <c r="C234" s="5" t="n"/>
      <c r="D234" s="3">
        <f>IFERROR(IF(OR($C234="",NOT(ISTEXT($C234))),"",VLOOKUP($C234,'Materials'!$A$6:$P$205,2,FALSE)),"")</f>
        <v/>
      </c>
      <c r="E234" s="6">
        <f>IFERROR(IF(OR($C234="",NOT(ISTEXT($C234))),"",VLOOKUP($C234,'Materials'!$A$6:$P$205,4,FALSE)),"")</f>
        <v/>
      </c>
      <c r="F234" s="3">
        <f>IFERROR(IF(OR($C234="",NOT(ISTEXT($C234))),"",VLOOKUP($C234,'Materials'!$A$6:$P$205,5,FALSE)),"")</f>
        <v/>
      </c>
      <c r="G234" s="5" t="n"/>
      <c r="H234" s="14" t="n"/>
      <c r="I234" s="11" t="n"/>
      <c r="J234" s="11" t="n"/>
      <c r="K234" s="11" t="n"/>
    </row>
    <row r="235" ht="28" customHeight="1">
      <c r="A235" s="5" t="n"/>
      <c r="B235" s="28" t="n"/>
      <c r="C235" s="5" t="n"/>
      <c r="D235" s="3">
        <f>IFERROR(IF(OR($C235="",NOT(ISTEXT($C235))),"",VLOOKUP($C235,'Materials'!$A$6:$P$205,2,FALSE)),"")</f>
        <v/>
      </c>
      <c r="E235" s="6">
        <f>IFERROR(IF(OR($C235="",NOT(ISTEXT($C235))),"",VLOOKUP($C235,'Materials'!$A$6:$P$205,4,FALSE)),"")</f>
        <v/>
      </c>
      <c r="F235" s="3">
        <f>IFERROR(IF(OR($C235="",NOT(ISTEXT($C235))),"",VLOOKUP($C235,'Materials'!$A$6:$P$205,5,FALSE)),"")</f>
        <v/>
      </c>
      <c r="G235" s="5" t="n"/>
      <c r="H235" s="14" t="n"/>
      <c r="I235" s="11" t="n"/>
      <c r="J235" s="11" t="n"/>
      <c r="K235" s="11" t="n"/>
    </row>
    <row r="236" ht="28" customHeight="1">
      <c r="A236" s="5" t="n"/>
      <c r="B236" s="28" t="n"/>
      <c r="C236" s="5" t="n"/>
      <c r="D236" s="3">
        <f>IFERROR(IF(OR($C236="",NOT(ISTEXT($C236))),"",VLOOKUP($C236,'Materials'!$A$6:$P$205,2,FALSE)),"")</f>
        <v/>
      </c>
      <c r="E236" s="6">
        <f>IFERROR(IF(OR($C236="",NOT(ISTEXT($C236))),"",VLOOKUP($C236,'Materials'!$A$6:$P$205,4,FALSE)),"")</f>
        <v/>
      </c>
      <c r="F236" s="3">
        <f>IFERROR(IF(OR($C236="",NOT(ISTEXT($C236))),"",VLOOKUP($C236,'Materials'!$A$6:$P$205,5,FALSE)),"")</f>
        <v/>
      </c>
      <c r="G236" s="5" t="n"/>
      <c r="H236" s="14" t="n"/>
      <c r="I236" s="11" t="n"/>
      <c r="J236" s="11" t="n"/>
      <c r="K236" s="11" t="n"/>
    </row>
    <row r="237" ht="28" customHeight="1">
      <c r="A237" s="5" t="n"/>
      <c r="B237" s="28" t="n"/>
      <c r="C237" s="5" t="n"/>
      <c r="D237" s="3">
        <f>IFERROR(IF(OR($C237="",NOT(ISTEXT($C237))),"",VLOOKUP($C237,'Materials'!$A$6:$P$205,2,FALSE)),"")</f>
        <v/>
      </c>
      <c r="E237" s="6">
        <f>IFERROR(IF(OR($C237="",NOT(ISTEXT($C237))),"",VLOOKUP($C237,'Materials'!$A$6:$P$205,4,FALSE)),"")</f>
        <v/>
      </c>
      <c r="F237" s="3">
        <f>IFERROR(IF(OR($C237="",NOT(ISTEXT($C237))),"",VLOOKUP($C237,'Materials'!$A$6:$P$205,5,FALSE)),"")</f>
        <v/>
      </c>
      <c r="G237" s="5" t="n"/>
      <c r="H237" s="14" t="n"/>
      <c r="I237" s="11" t="n"/>
      <c r="J237" s="11" t="n"/>
      <c r="K237" s="11" t="n"/>
    </row>
    <row r="238" ht="28" customHeight="1">
      <c r="A238" s="5" t="n"/>
      <c r="B238" s="28" t="n"/>
      <c r="C238" s="5" t="n"/>
      <c r="D238" s="3">
        <f>IFERROR(IF(OR($C238="",NOT(ISTEXT($C238))),"",VLOOKUP($C238,'Materials'!$A$6:$P$205,2,FALSE)),"")</f>
        <v/>
      </c>
      <c r="E238" s="6">
        <f>IFERROR(IF(OR($C238="",NOT(ISTEXT($C238))),"",VLOOKUP($C238,'Materials'!$A$6:$P$205,4,FALSE)),"")</f>
        <v/>
      </c>
      <c r="F238" s="3">
        <f>IFERROR(IF(OR($C238="",NOT(ISTEXT($C238))),"",VLOOKUP($C238,'Materials'!$A$6:$P$205,5,FALSE)),"")</f>
        <v/>
      </c>
      <c r="G238" s="5" t="n"/>
      <c r="H238" s="14" t="n"/>
      <c r="I238" s="11" t="n"/>
      <c r="J238" s="11" t="n"/>
      <c r="K238" s="11" t="n"/>
    </row>
    <row r="239" ht="28" customHeight="1">
      <c r="A239" s="5" t="n"/>
      <c r="B239" s="28" t="n"/>
      <c r="C239" s="5" t="n"/>
      <c r="D239" s="3">
        <f>IFERROR(IF(OR($C239="",NOT(ISTEXT($C239))),"",VLOOKUP($C239,'Materials'!$A$6:$P$205,2,FALSE)),"")</f>
        <v/>
      </c>
      <c r="E239" s="6">
        <f>IFERROR(IF(OR($C239="",NOT(ISTEXT($C239))),"",VLOOKUP($C239,'Materials'!$A$6:$P$205,4,FALSE)),"")</f>
        <v/>
      </c>
      <c r="F239" s="3">
        <f>IFERROR(IF(OR($C239="",NOT(ISTEXT($C239))),"",VLOOKUP($C239,'Materials'!$A$6:$P$205,5,FALSE)),"")</f>
        <v/>
      </c>
      <c r="G239" s="5" t="n"/>
      <c r="H239" s="14" t="n"/>
      <c r="I239" s="11" t="n"/>
      <c r="J239" s="11" t="n"/>
      <c r="K239" s="11" t="n"/>
    </row>
    <row r="240" ht="28" customHeight="1">
      <c r="A240" s="5" t="n"/>
      <c r="B240" s="28" t="n"/>
      <c r="C240" s="5" t="n"/>
      <c r="D240" s="3">
        <f>IFERROR(IF(OR($C240="",NOT(ISTEXT($C240))),"",VLOOKUP($C240,'Materials'!$A$6:$P$205,2,FALSE)),"")</f>
        <v/>
      </c>
      <c r="E240" s="6">
        <f>IFERROR(IF(OR($C240="",NOT(ISTEXT($C240))),"",VLOOKUP($C240,'Materials'!$A$6:$P$205,4,FALSE)),"")</f>
        <v/>
      </c>
      <c r="F240" s="3">
        <f>IFERROR(IF(OR($C240="",NOT(ISTEXT($C240))),"",VLOOKUP($C240,'Materials'!$A$6:$P$205,5,FALSE)),"")</f>
        <v/>
      </c>
      <c r="G240" s="5" t="n"/>
      <c r="H240" s="14" t="n"/>
      <c r="I240" s="11" t="n"/>
      <c r="J240" s="11" t="n"/>
      <c r="K240" s="11" t="n"/>
    </row>
    <row r="241" ht="28" customHeight="1">
      <c r="A241" s="5" t="n"/>
      <c r="B241" s="28" t="n"/>
      <c r="C241" s="5" t="n"/>
      <c r="D241" s="3">
        <f>IFERROR(IF(OR($C241="",NOT(ISTEXT($C241))),"",VLOOKUP($C241,'Materials'!$A$6:$P$205,2,FALSE)),"")</f>
        <v/>
      </c>
      <c r="E241" s="6">
        <f>IFERROR(IF(OR($C241="",NOT(ISTEXT($C241))),"",VLOOKUP($C241,'Materials'!$A$6:$P$205,4,FALSE)),"")</f>
        <v/>
      </c>
      <c r="F241" s="3">
        <f>IFERROR(IF(OR($C241="",NOT(ISTEXT($C241))),"",VLOOKUP($C241,'Materials'!$A$6:$P$205,5,FALSE)),"")</f>
        <v/>
      </c>
      <c r="G241" s="5" t="n"/>
      <c r="H241" s="14" t="n"/>
      <c r="I241" s="11" t="n"/>
      <c r="J241" s="11" t="n"/>
      <c r="K241" s="11" t="n"/>
    </row>
    <row r="242" ht="28" customHeight="1">
      <c r="A242" s="5" t="n"/>
      <c r="B242" s="28" t="n"/>
      <c r="C242" s="5" t="n"/>
      <c r="D242" s="3">
        <f>IFERROR(IF(OR($C242="",NOT(ISTEXT($C242))),"",VLOOKUP($C242,'Materials'!$A$6:$P$205,2,FALSE)),"")</f>
        <v/>
      </c>
      <c r="E242" s="6">
        <f>IFERROR(IF(OR($C242="",NOT(ISTEXT($C242))),"",VLOOKUP($C242,'Materials'!$A$6:$P$205,4,FALSE)),"")</f>
        <v/>
      </c>
      <c r="F242" s="3">
        <f>IFERROR(IF(OR($C242="",NOT(ISTEXT($C242))),"",VLOOKUP($C242,'Materials'!$A$6:$P$205,5,FALSE)),"")</f>
        <v/>
      </c>
      <c r="G242" s="5" t="n"/>
      <c r="H242" s="14" t="n"/>
      <c r="I242" s="11" t="n"/>
      <c r="J242" s="11" t="n"/>
      <c r="K242" s="11" t="n"/>
    </row>
    <row r="243" ht="28" customHeight="1">
      <c r="A243" s="5" t="n"/>
      <c r="B243" s="28" t="n"/>
      <c r="C243" s="5" t="n"/>
      <c r="D243" s="3">
        <f>IFERROR(IF(OR($C243="",NOT(ISTEXT($C243))),"",VLOOKUP($C243,'Materials'!$A$6:$P$205,2,FALSE)),"")</f>
        <v/>
      </c>
      <c r="E243" s="6">
        <f>IFERROR(IF(OR($C243="",NOT(ISTEXT($C243))),"",VLOOKUP($C243,'Materials'!$A$6:$P$205,4,FALSE)),"")</f>
        <v/>
      </c>
      <c r="F243" s="3">
        <f>IFERROR(IF(OR($C243="",NOT(ISTEXT($C243))),"",VLOOKUP($C243,'Materials'!$A$6:$P$205,5,FALSE)),"")</f>
        <v/>
      </c>
      <c r="G243" s="5" t="n"/>
      <c r="H243" s="14" t="n"/>
      <c r="I243" s="11" t="n"/>
      <c r="J243" s="11" t="n"/>
      <c r="K243" s="11" t="n"/>
    </row>
    <row r="244" ht="28" customHeight="1">
      <c r="A244" s="5" t="n"/>
      <c r="B244" s="28" t="n"/>
      <c r="C244" s="5" t="n"/>
      <c r="D244" s="3">
        <f>IFERROR(IF(OR($C244="",NOT(ISTEXT($C244))),"",VLOOKUP($C244,'Materials'!$A$6:$P$205,2,FALSE)),"")</f>
        <v/>
      </c>
      <c r="E244" s="6">
        <f>IFERROR(IF(OR($C244="",NOT(ISTEXT($C244))),"",VLOOKUP($C244,'Materials'!$A$6:$P$205,4,FALSE)),"")</f>
        <v/>
      </c>
      <c r="F244" s="3">
        <f>IFERROR(IF(OR($C244="",NOT(ISTEXT($C244))),"",VLOOKUP($C244,'Materials'!$A$6:$P$205,5,FALSE)),"")</f>
        <v/>
      </c>
      <c r="G244" s="5" t="n"/>
      <c r="H244" s="14" t="n"/>
      <c r="I244" s="11" t="n"/>
      <c r="J244" s="11" t="n"/>
      <c r="K244" s="11" t="n"/>
    </row>
    <row r="245" ht="28" customHeight="1">
      <c r="A245" s="5" t="n"/>
      <c r="B245" s="28" t="n"/>
      <c r="C245" s="5" t="n"/>
      <c r="D245" s="3">
        <f>IFERROR(IF(OR($C245="",NOT(ISTEXT($C245))),"",VLOOKUP($C245,'Materials'!$A$6:$P$205,2,FALSE)),"")</f>
        <v/>
      </c>
      <c r="E245" s="6">
        <f>IFERROR(IF(OR($C245="",NOT(ISTEXT($C245))),"",VLOOKUP($C245,'Materials'!$A$6:$P$205,4,FALSE)),"")</f>
        <v/>
      </c>
      <c r="F245" s="3">
        <f>IFERROR(IF(OR($C245="",NOT(ISTEXT($C245))),"",VLOOKUP($C245,'Materials'!$A$6:$P$205,5,FALSE)),"")</f>
        <v/>
      </c>
      <c r="G245" s="5" t="n"/>
      <c r="H245" s="14" t="n"/>
      <c r="I245" s="11" t="n"/>
      <c r="J245" s="11" t="n"/>
      <c r="K245" s="11" t="n"/>
    </row>
    <row r="246" ht="28" customHeight="1">
      <c r="A246" s="5" t="n"/>
      <c r="B246" s="28" t="n"/>
      <c r="C246" s="5" t="n"/>
      <c r="D246" s="3">
        <f>IFERROR(IF(OR($C246="",NOT(ISTEXT($C246))),"",VLOOKUP($C246,'Materials'!$A$6:$P$205,2,FALSE)),"")</f>
        <v/>
      </c>
      <c r="E246" s="6">
        <f>IFERROR(IF(OR($C246="",NOT(ISTEXT($C246))),"",VLOOKUP($C246,'Materials'!$A$6:$P$205,4,FALSE)),"")</f>
        <v/>
      </c>
      <c r="F246" s="3">
        <f>IFERROR(IF(OR($C246="",NOT(ISTEXT($C246))),"",VLOOKUP($C246,'Materials'!$A$6:$P$205,5,FALSE)),"")</f>
        <v/>
      </c>
      <c r="G246" s="5" t="n"/>
      <c r="H246" s="14" t="n"/>
      <c r="I246" s="11" t="n"/>
      <c r="J246" s="11" t="n"/>
      <c r="K246" s="11" t="n"/>
    </row>
    <row r="247" ht="28" customHeight="1">
      <c r="A247" s="5" t="n"/>
      <c r="B247" s="28" t="n"/>
      <c r="C247" s="5" t="n"/>
      <c r="D247" s="3">
        <f>IFERROR(IF(OR($C247="",NOT(ISTEXT($C247))),"",VLOOKUP($C247,'Materials'!$A$6:$P$205,2,FALSE)),"")</f>
        <v/>
      </c>
      <c r="E247" s="6">
        <f>IFERROR(IF(OR($C247="",NOT(ISTEXT($C247))),"",VLOOKUP($C247,'Materials'!$A$6:$P$205,4,FALSE)),"")</f>
        <v/>
      </c>
      <c r="F247" s="3">
        <f>IFERROR(IF(OR($C247="",NOT(ISTEXT($C247))),"",VLOOKUP($C247,'Materials'!$A$6:$P$205,5,FALSE)),"")</f>
        <v/>
      </c>
      <c r="G247" s="5" t="n"/>
      <c r="H247" s="14" t="n"/>
      <c r="I247" s="11" t="n"/>
      <c r="J247" s="11" t="n"/>
      <c r="K247" s="11" t="n"/>
    </row>
    <row r="248" ht="28" customHeight="1">
      <c r="A248" s="5" t="n"/>
      <c r="B248" s="28" t="n"/>
      <c r="C248" s="5" t="n"/>
      <c r="D248" s="3">
        <f>IFERROR(IF(OR($C248="",NOT(ISTEXT($C248))),"",VLOOKUP($C248,'Materials'!$A$6:$P$205,2,FALSE)),"")</f>
        <v/>
      </c>
      <c r="E248" s="6">
        <f>IFERROR(IF(OR($C248="",NOT(ISTEXT($C248))),"",VLOOKUP($C248,'Materials'!$A$6:$P$205,4,FALSE)),"")</f>
        <v/>
      </c>
      <c r="F248" s="3">
        <f>IFERROR(IF(OR($C248="",NOT(ISTEXT($C248))),"",VLOOKUP($C248,'Materials'!$A$6:$P$205,5,FALSE)),"")</f>
        <v/>
      </c>
      <c r="G248" s="5" t="n"/>
      <c r="H248" s="14" t="n"/>
      <c r="I248" s="11" t="n"/>
      <c r="J248" s="11" t="n"/>
      <c r="K248" s="11" t="n"/>
    </row>
    <row r="249" ht="28" customHeight="1">
      <c r="A249" s="5" t="n"/>
      <c r="B249" s="28" t="n"/>
      <c r="C249" s="5" t="n"/>
      <c r="D249" s="3">
        <f>IFERROR(IF(OR($C249="",NOT(ISTEXT($C249))),"",VLOOKUP($C249,'Materials'!$A$6:$P$205,2,FALSE)),"")</f>
        <v/>
      </c>
      <c r="E249" s="6">
        <f>IFERROR(IF(OR($C249="",NOT(ISTEXT($C249))),"",VLOOKUP($C249,'Materials'!$A$6:$P$205,4,FALSE)),"")</f>
        <v/>
      </c>
      <c r="F249" s="3">
        <f>IFERROR(IF(OR($C249="",NOT(ISTEXT($C249))),"",VLOOKUP($C249,'Materials'!$A$6:$P$205,5,FALSE)),"")</f>
        <v/>
      </c>
      <c r="G249" s="5" t="n"/>
      <c r="H249" s="14" t="n"/>
      <c r="I249" s="11" t="n"/>
      <c r="J249" s="11" t="n"/>
      <c r="K249" s="11" t="n"/>
    </row>
    <row r="250" ht="28" customHeight="1">
      <c r="A250" s="5" t="n"/>
      <c r="B250" s="28" t="n"/>
      <c r="C250" s="5" t="n"/>
      <c r="D250" s="3">
        <f>IFERROR(IF(OR($C250="",NOT(ISTEXT($C250))),"",VLOOKUP($C250,'Materials'!$A$6:$P$205,2,FALSE)),"")</f>
        <v/>
      </c>
      <c r="E250" s="6">
        <f>IFERROR(IF(OR($C250="",NOT(ISTEXT($C250))),"",VLOOKUP($C250,'Materials'!$A$6:$P$205,4,FALSE)),"")</f>
        <v/>
      </c>
      <c r="F250" s="3">
        <f>IFERROR(IF(OR($C250="",NOT(ISTEXT($C250))),"",VLOOKUP($C250,'Materials'!$A$6:$P$205,5,FALSE)),"")</f>
        <v/>
      </c>
      <c r="G250" s="5" t="n"/>
      <c r="H250" s="14" t="n"/>
      <c r="I250" s="11" t="n"/>
      <c r="J250" s="11" t="n"/>
      <c r="K250" s="11" t="n"/>
    </row>
    <row r="251" ht="28" customHeight="1">
      <c r="A251" s="5" t="n"/>
      <c r="B251" s="28" t="n"/>
      <c r="C251" s="5" t="n"/>
      <c r="D251" s="3">
        <f>IFERROR(IF(OR($C251="",NOT(ISTEXT($C251))),"",VLOOKUP($C251,'Materials'!$A$6:$P$205,2,FALSE)),"")</f>
        <v/>
      </c>
      <c r="E251" s="6">
        <f>IFERROR(IF(OR($C251="",NOT(ISTEXT($C251))),"",VLOOKUP($C251,'Materials'!$A$6:$P$205,4,FALSE)),"")</f>
        <v/>
      </c>
      <c r="F251" s="3">
        <f>IFERROR(IF(OR($C251="",NOT(ISTEXT($C251))),"",VLOOKUP($C251,'Materials'!$A$6:$P$205,5,FALSE)),"")</f>
        <v/>
      </c>
      <c r="G251" s="5" t="n"/>
      <c r="H251" s="14" t="n"/>
      <c r="I251" s="11" t="n"/>
      <c r="J251" s="11" t="n"/>
      <c r="K251" s="11" t="n"/>
    </row>
    <row r="252" ht="28" customHeight="1">
      <c r="A252" s="5" t="n"/>
      <c r="B252" s="28" t="n"/>
      <c r="C252" s="5" t="n"/>
      <c r="D252" s="3">
        <f>IFERROR(IF(OR($C252="",NOT(ISTEXT($C252))),"",VLOOKUP($C252,'Materials'!$A$6:$P$205,2,FALSE)),"")</f>
        <v/>
      </c>
      <c r="E252" s="6">
        <f>IFERROR(IF(OR($C252="",NOT(ISTEXT($C252))),"",VLOOKUP($C252,'Materials'!$A$6:$P$205,4,FALSE)),"")</f>
        <v/>
      </c>
      <c r="F252" s="3">
        <f>IFERROR(IF(OR($C252="",NOT(ISTEXT($C252))),"",VLOOKUP($C252,'Materials'!$A$6:$P$205,5,FALSE)),"")</f>
        <v/>
      </c>
      <c r="G252" s="5" t="n"/>
      <c r="H252" s="14" t="n"/>
      <c r="I252" s="11" t="n"/>
      <c r="J252" s="11" t="n"/>
      <c r="K252" s="11" t="n"/>
    </row>
    <row r="253" ht="28" customHeight="1">
      <c r="A253" s="5" t="n"/>
      <c r="B253" s="28" t="n"/>
      <c r="C253" s="5" t="n"/>
      <c r="D253" s="3">
        <f>IFERROR(IF(OR($C253="",NOT(ISTEXT($C253))),"",VLOOKUP($C253,'Materials'!$A$6:$P$205,2,FALSE)),"")</f>
        <v/>
      </c>
      <c r="E253" s="6">
        <f>IFERROR(IF(OR($C253="",NOT(ISTEXT($C253))),"",VLOOKUP($C253,'Materials'!$A$6:$P$205,4,FALSE)),"")</f>
        <v/>
      </c>
      <c r="F253" s="3">
        <f>IFERROR(IF(OR($C253="",NOT(ISTEXT($C253))),"",VLOOKUP($C253,'Materials'!$A$6:$P$205,5,FALSE)),"")</f>
        <v/>
      </c>
      <c r="G253" s="5" t="n"/>
      <c r="H253" s="14" t="n"/>
      <c r="I253" s="11" t="n"/>
      <c r="J253" s="11" t="n"/>
      <c r="K253" s="11" t="n"/>
    </row>
    <row r="254" ht="28" customHeight="1">
      <c r="A254" s="5" t="n"/>
      <c r="B254" s="28" t="n"/>
      <c r="C254" s="5" t="n"/>
      <c r="D254" s="3">
        <f>IFERROR(IF(OR($C254="",NOT(ISTEXT($C254))),"",VLOOKUP($C254,'Materials'!$A$6:$P$205,2,FALSE)),"")</f>
        <v/>
      </c>
      <c r="E254" s="6">
        <f>IFERROR(IF(OR($C254="",NOT(ISTEXT($C254))),"",VLOOKUP($C254,'Materials'!$A$6:$P$205,4,FALSE)),"")</f>
        <v/>
      </c>
      <c r="F254" s="3">
        <f>IFERROR(IF(OR($C254="",NOT(ISTEXT($C254))),"",VLOOKUP($C254,'Materials'!$A$6:$P$205,5,FALSE)),"")</f>
        <v/>
      </c>
      <c r="G254" s="5" t="n"/>
      <c r="H254" s="14" t="n"/>
      <c r="I254" s="11" t="n"/>
      <c r="J254" s="11" t="n"/>
      <c r="K254" s="11" t="n"/>
    </row>
    <row r="255" ht="28" customHeight="1">
      <c r="A255" s="5" t="n"/>
      <c r="B255" s="28" t="n"/>
      <c r="C255" s="5" t="n"/>
      <c r="D255" s="3">
        <f>IFERROR(IF(OR($C255="",NOT(ISTEXT($C255))),"",VLOOKUP($C255,'Materials'!$A$6:$P$205,2,FALSE)),"")</f>
        <v/>
      </c>
      <c r="E255" s="6">
        <f>IFERROR(IF(OR($C255="",NOT(ISTEXT($C255))),"",VLOOKUP($C255,'Materials'!$A$6:$P$205,4,FALSE)),"")</f>
        <v/>
      </c>
      <c r="F255" s="3">
        <f>IFERROR(IF(OR($C255="",NOT(ISTEXT($C255))),"",VLOOKUP($C255,'Materials'!$A$6:$P$205,5,FALSE)),"")</f>
        <v/>
      </c>
      <c r="G255" s="5" t="n"/>
      <c r="H255" s="14" t="n"/>
      <c r="I255" s="11" t="n"/>
      <c r="J255" s="11" t="n"/>
      <c r="K255" s="11" t="n"/>
    </row>
    <row r="256" ht="28" customHeight="1">
      <c r="A256" s="5" t="n"/>
      <c r="B256" s="28" t="n"/>
      <c r="C256" s="5" t="n"/>
      <c r="D256" s="3">
        <f>IFERROR(IF(OR($C256="",NOT(ISTEXT($C256))),"",VLOOKUP($C256,'Materials'!$A$6:$P$205,2,FALSE)),"")</f>
        <v/>
      </c>
      <c r="E256" s="6">
        <f>IFERROR(IF(OR($C256="",NOT(ISTEXT($C256))),"",VLOOKUP($C256,'Materials'!$A$6:$P$205,4,FALSE)),"")</f>
        <v/>
      </c>
      <c r="F256" s="3">
        <f>IFERROR(IF(OR($C256="",NOT(ISTEXT($C256))),"",VLOOKUP($C256,'Materials'!$A$6:$P$205,5,FALSE)),"")</f>
        <v/>
      </c>
      <c r="G256" s="5" t="n"/>
      <c r="H256" s="14" t="n"/>
      <c r="I256" s="11" t="n"/>
      <c r="J256" s="11" t="n"/>
      <c r="K256" s="11" t="n"/>
    </row>
    <row r="257" ht="28" customHeight="1">
      <c r="A257" s="5" t="n"/>
      <c r="B257" s="28" t="n"/>
      <c r="C257" s="5" t="n"/>
      <c r="D257" s="3">
        <f>IFERROR(IF(OR($C257="",NOT(ISTEXT($C257))),"",VLOOKUP($C257,'Materials'!$A$6:$P$205,2,FALSE)),"")</f>
        <v/>
      </c>
      <c r="E257" s="6">
        <f>IFERROR(IF(OR($C257="",NOT(ISTEXT($C257))),"",VLOOKUP($C257,'Materials'!$A$6:$P$205,4,FALSE)),"")</f>
        <v/>
      </c>
      <c r="F257" s="3">
        <f>IFERROR(IF(OR($C257="",NOT(ISTEXT($C257))),"",VLOOKUP($C257,'Materials'!$A$6:$P$205,5,FALSE)),"")</f>
        <v/>
      </c>
      <c r="G257" s="5" t="n"/>
      <c r="H257" s="14" t="n"/>
      <c r="I257" s="11" t="n"/>
      <c r="J257" s="11" t="n"/>
      <c r="K257" s="11" t="n"/>
    </row>
    <row r="258" ht="28" customHeight="1">
      <c r="A258" s="5" t="n"/>
      <c r="B258" s="28" t="n"/>
      <c r="C258" s="5" t="n"/>
      <c r="D258" s="3">
        <f>IFERROR(IF(OR($C258="",NOT(ISTEXT($C258))),"",VLOOKUP($C258,'Materials'!$A$6:$P$205,2,FALSE)),"")</f>
        <v/>
      </c>
      <c r="E258" s="6">
        <f>IFERROR(IF(OR($C258="",NOT(ISTEXT($C258))),"",VLOOKUP($C258,'Materials'!$A$6:$P$205,4,FALSE)),"")</f>
        <v/>
      </c>
      <c r="F258" s="3">
        <f>IFERROR(IF(OR($C258="",NOT(ISTEXT($C258))),"",VLOOKUP($C258,'Materials'!$A$6:$P$205,5,FALSE)),"")</f>
        <v/>
      </c>
      <c r="G258" s="5" t="n"/>
      <c r="H258" s="14" t="n"/>
      <c r="I258" s="11" t="n"/>
      <c r="J258" s="11" t="n"/>
      <c r="K258" s="11" t="n"/>
    </row>
    <row r="259" ht="28" customHeight="1">
      <c r="A259" s="5" t="n"/>
      <c r="B259" s="28" t="n"/>
      <c r="C259" s="5" t="n"/>
      <c r="D259" s="3">
        <f>IFERROR(IF(OR($C259="",NOT(ISTEXT($C259))),"",VLOOKUP($C259,'Materials'!$A$6:$P$205,2,FALSE)),"")</f>
        <v/>
      </c>
      <c r="E259" s="6">
        <f>IFERROR(IF(OR($C259="",NOT(ISTEXT($C259))),"",VLOOKUP($C259,'Materials'!$A$6:$P$205,4,FALSE)),"")</f>
        <v/>
      </c>
      <c r="F259" s="3">
        <f>IFERROR(IF(OR($C259="",NOT(ISTEXT($C259))),"",VLOOKUP($C259,'Materials'!$A$6:$P$205,5,FALSE)),"")</f>
        <v/>
      </c>
      <c r="G259" s="5" t="n"/>
      <c r="H259" s="14" t="n"/>
      <c r="I259" s="11" t="n"/>
      <c r="J259" s="11" t="n"/>
      <c r="K259" s="11" t="n"/>
    </row>
    <row r="260" ht="28" customHeight="1">
      <c r="A260" s="5" t="n"/>
      <c r="B260" s="28" t="n"/>
      <c r="C260" s="5" t="n"/>
      <c r="D260" s="3">
        <f>IFERROR(IF(OR($C260="",NOT(ISTEXT($C260))),"",VLOOKUP($C260,'Materials'!$A$6:$P$205,2,FALSE)),"")</f>
        <v/>
      </c>
      <c r="E260" s="6">
        <f>IFERROR(IF(OR($C260="",NOT(ISTEXT($C260))),"",VLOOKUP($C260,'Materials'!$A$6:$P$205,4,FALSE)),"")</f>
        <v/>
      </c>
      <c r="F260" s="3">
        <f>IFERROR(IF(OR($C260="",NOT(ISTEXT($C260))),"",VLOOKUP($C260,'Materials'!$A$6:$P$205,5,FALSE)),"")</f>
        <v/>
      </c>
      <c r="G260" s="5" t="n"/>
      <c r="H260" s="14" t="n"/>
      <c r="I260" s="11" t="n"/>
      <c r="J260" s="11" t="n"/>
      <c r="K260" s="11" t="n"/>
    </row>
    <row r="261" ht="28" customHeight="1">
      <c r="A261" s="5" t="n"/>
      <c r="B261" s="28" t="n"/>
      <c r="C261" s="5" t="n"/>
      <c r="D261" s="3">
        <f>IFERROR(IF(OR($C261="",NOT(ISTEXT($C261))),"",VLOOKUP($C261,'Materials'!$A$6:$P$205,2,FALSE)),"")</f>
        <v/>
      </c>
      <c r="E261" s="6">
        <f>IFERROR(IF(OR($C261="",NOT(ISTEXT($C261))),"",VLOOKUP($C261,'Materials'!$A$6:$P$205,4,FALSE)),"")</f>
        <v/>
      </c>
      <c r="F261" s="3">
        <f>IFERROR(IF(OR($C261="",NOT(ISTEXT($C261))),"",VLOOKUP($C261,'Materials'!$A$6:$P$205,5,FALSE)),"")</f>
        <v/>
      </c>
      <c r="G261" s="5" t="n"/>
      <c r="H261" s="14" t="n"/>
      <c r="I261" s="11" t="n"/>
      <c r="J261" s="11" t="n"/>
      <c r="K261" s="11" t="n"/>
    </row>
    <row r="262" ht="28" customHeight="1">
      <c r="A262" s="5" t="n"/>
      <c r="B262" s="28" t="n"/>
      <c r="C262" s="5" t="n"/>
      <c r="D262" s="3">
        <f>IFERROR(IF(OR($C262="",NOT(ISTEXT($C262))),"",VLOOKUP($C262,'Materials'!$A$6:$P$205,2,FALSE)),"")</f>
        <v/>
      </c>
      <c r="E262" s="6">
        <f>IFERROR(IF(OR($C262="",NOT(ISTEXT($C262))),"",VLOOKUP($C262,'Materials'!$A$6:$P$205,4,FALSE)),"")</f>
        <v/>
      </c>
      <c r="F262" s="3">
        <f>IFERROR(IF(OR($C262="",NOT(ISTEXT($C262))),"",VLOOKUP($C262,'Materials'!$A$6:$P$205,5,FALSE)),"")</f>
        <v/>
      </c>
      <c r="G262" s="5" t="n"/>
      <c r="H262" s="14" t="n"/>
      <c r="I262" s="11" t="n"/>
      <c r="J262" s="11" t="n"/>
      <c r="K262" s="11" t="n"/>
    </row>
    <row r="263" ht="28" customHeight="1">
      <c r="A263" s="5" t="n"/>
      <c r="B263" s="28" t="n"/>
      <c r="C263" s="5" t="n"/>
      <c r="D263" s="3">
        <f>IFERROR(IF(OR($C263="",NOT(ISTEXT($C263))),"",VLOOKUP($C263,'Materials'!$A$6:$P$205,2,FALSE)),"")</f>
        <v/>
      </c>
      <c r="E263" s="6">
        <f>IFERROR(IF(OR($C263="",NOT(ISTEXT($C263))),"",VLOOKUP($C263,'Materials'!$A$6:$P$205,4,FALSE)),"")</f>
        <v/>
      </c>
      <c r="F263" s="3">
        <f>IFERROR(IF(OR($C263="",NOT(ISTEXT($C263))),"",VLOOKUP($C263,'Materials'!$A$6:$P$205,5,FALSE)),"")</f>
        <v/>
      </c>
      <c r="G263" s="5" t="n"/>
      <c r="H263" s="14" t="n"/>
      <c r="I263" s="11" t="n"/>
      <c r="J263" s="11" t="n"/>
      <c r="K263" s="11" t="n"/>
    </row>
    <row r="264" ht="28" customHeight="1">
      <c r="A264" s="5" t="n"/>
      <c r="B264" s="28" t="n"/>
      <c r="C264" s="5" t="n"/>
      <c r="D264" s="3">
        <f>IFERROR(IF(OR($C264="",NOT(ISTEXT($C264))),"",VLOOKUP($C264,'Materials'!$A$6:$P$205,2,FALSE)),"")</f>
        <v/>
      </c>
      <c r="E264" s="6">
        <f>IFERROR(IF(OR($C264="",NOT(ISTEXT($C264))),"",VLOOKUP($C264,'Materials'!$A$6:$P$205,4,FALSE)),"")</f>
        <v/>
      </c>
      <c r="F264" s="3">
        <f>IFERROR(IF(OR($C264="",NOT(ISTEXT($C264))),"",VLOOKUP($C264,'Materials'!$A$6:$P$205,5,FALSE)),"")</f>
        <v/>
      </c>
      <c r="G264" s="5" t="n"/>
      <c r="H264" s="14" t="n"/>
      <c r="I264" s="11" t="n"/>
      <c r="J264" s="11" t="n"/>
      <c r="K264" s="11" t="n"/>
    </row>
    <row r="265" ht="28" customHeight="1">
      <c r="A265" s="5" t="n"/>
      <c r="B265" s="28" t="n"/>
      <c r="C265" s="5" t="n"/>
      <c r="D265" s="3">
        <f>IFERROR(IF(OR($C265="",NOT(ISTEXT($C265))),"",VLOOKUP($C265,'Materials'!$A$6:$P$205,2,FALSE)),"")</f>
        <v/>
      </c>
      <c r="E265" s="6">
        <f>IFERROR(IF(OR($C265="",NOT(ISTEXT($C265))),"",VLOOKUP($C265,'Materials'!$A$6:$P$205,4,FALSE)),"")</f>
        <v/>
      </c>
      <c r="F265" s="3">
        <f>IFERROR(IF(OR($C265="",NOT(ISTEXT($C265))),"",VLOOKUP($C265,'Materials'!$A$6:$P$205,5,FALSE)),"")</f>
        <v/>
      </c>
      <c r="G265" s="5" t="n"/>
      <c r="H265" s="14" t="n"/>
      <c r="I265" s="11" t="n"/>
      <c r="J265" s="11" t="n"/>
      <c r="K265" s="11" t="n"/>
    </row>
    <row r="266" ht="28" customHeight="1">
      <c r="A266" s="5" t="n"/>
      <c r="B266" s="28" t="n"/>
      <c r="C266" s="5" t="n"/>
      <c r="D266" s="3">
        <f>IFERROR(IF(OR($C266="",NOT(ISTEXT($C266))),"",VLOOKUP($C266,'Materials'!$A$6:$P$205,2,FALSE)),"")</f>
        <v/>
      </c>
      <c r="E266" s="6">
        <f>IFERROR(IF(OR($C266="",NOT(ISTEXT($C266))),"",VLOOKUP($C266,'Materials'!$A$6:$P$205,4,FALSE)),"")</f>
        <v/>
      </c>
      <c r="F266" s="3">
        <f>IFERROR(IF(OR($C266="",NOT(ISTEXT($C266))),"",VLOOKUP($C266,'Materials'!$A$6:$P$205,5,FALSE)),"")</f>
        <v/>
      </c>
      <c r="G266" s="5" t="n"/>
      <c r="H266" s="14" t="n"/>
      <c r="I266" s="11" t="n"/>
      <c r="J266" s="11" t="n"/>
      <c r="K266" s="11" t="n"/>
    </row>
    <row r="267" ht="28" customHeight="1">
      <c r="A267" s="5" t="n"/>
      <c r="B267" s="28" t="n"/>
      <c r="C267" s="5" t="n"/>
      <c r="D267" s="3">
        <f>IFERROR(IF(OR($C267="",NOT(ISTEXT($C267))),"",VLOOKUP($C267,'Materials'!$A$6:$P$205,2,FALSE)),"")</f>
        <v/>
      </c>
      <c r="E267" s="6">
        <f>IFERROR(IF(OR($C267="",NOT(ISTEXT($C267))),"",VLOOKUP($C267,'Materials'!$A$6:$P$205,4,FALSE)),"")</f>
        <v/>
      </c>
      <c r="F267" s="3">
        <f>IFERROR(IF(OR($C267="",NOT(ISTEXT($C267))),"",VLOOKUP($C267,'Materials'!$A$6:$P$205,5,FALSE)),"")</f>
        <v/>
      </c>
      <c r="G267" s="5" t="n"/>
      <c r="H267" s="14" t="n"/>
      <c r="I267" s="11" t="n"/>
      <c r="J267" s="11" t="n"/>
      <c r="K267" s="11" t="n"/>
    </row>
    <row r="268" ht="28" customHeight="1">
      <c r="A268" s="5" t="n"/>
      <c r="B268" s="28" t="n"/>
      <c r="C268" s="5" t="n"/>
      <c r="D268" s="3">
        <f>IFERROR(IF(OR($C268="",NOT(ISTEXT($C268))),"",VLOOKUP($C268,'Materials'!$A$6:$P$205,2,FALSE)),"")</f>
        <v/>
      </c>
      <c r="E268" s="6">
        <f>IFERROR(IF(OR($C268="",NOT(ISTEXT($C268))),"",VLOOKUP($C268,'Materials'!$A$6:$P$205,4,FALSE)),"")</f>
        <v/>
      </c>
      <c r="F268" s="3">
        <f>IFERROR(IF(OR($C268="",NOT(ISTEXT($C268))),"",VLOOKUP($C268,'Materials'!$A$6:$P$205,5,FALSE)),"")</f>
        <v/>
      </c>
      <c r="G268" s="5" t="n"/>
      <c r="H268" s="14" t="n"/>
      <c r="I268" s="11" t="n"/>
      <c r="J268" s="11" t="n"/>
      <c r="K268" s="11" t="n"/>
    </row>
    <row r="269" ht="28" customHeight="1">
      <c r="A269" s="5" t="n"/>
      <c r="B269" s="28" t="n"/>
      <c r="C269" s="5" t="n"/>
      <c r="D269" s="3">
        <f>IFERROR(IF(OR($C269="",NOT(ISTEXT($C269))),"",VLOOKUP($C269,'Materials'!$A$6:$P$205,2,FALSE)),"")</f>
        <v/>
      </c>
      <c r="E269" s="6">
        <f>IFERROR(IF(OR($C269="",NOT(ISTEXT($C269))),"",VLOOKUP($C269,'Materials'!$A$6:$P$205,4,FALSE)),"")</f>
        <v/>
      </c>
      <c r="F269" s="3">
        <f>IFERROR(IF(OR($C269="",NOT(ISTEXT($C269))),"",VLOOKUP($C269,'Materials'!$A$6:$P$205,5,FALSE)),"")</f>
        <v/>
      </c>
      <c r="G269" s="5" t="n"/>
      <c r="H269" s="14" t="n"/>
      <c r="I269" s="11" t="n"/>
      <c r="J269" s="11" t="n"/>
      <c r="K269" s="11" t="n"/>
    </row>
    <row r="270" ht="28" customHeight="1">
      <c r="A270" s="5" t="n"/>
      <c r="B270" s="28" t="n"/>
      <c r="C270" s="5" t="n"/>
      <c r="D270" s="3">
        <f>IFERROR(IF(OR($C270="",NOT(ISTEXT($C270))),"",VLOOKUP($C270,'Materials'!$A$6:$P$205,2,FALSE)),"")</f>
        <v/>
      </c>
      <c r="E270" s="6">
        <f>IFERROR(IF(OR($C270="",NOT(ISTEXT($C270))),"",VLOOKUP($C270,'Materials'!$A$6:$P$205,4,FALSE)),"")</f>
        <v/>
      </c>
      <c r="F270" s="3">
        <f>IFERROR(IF(OR($C270="",NOT(ISTEXT($C270))),"",VLOOKUP($C270,'Materials'!$A$6:$P$205,5,FALSE)),"")</f>
        <v/>
      </c>
      <c r="G270" s="5" t="n"/>
      <c r="H270" s="14" t="n"/>
      <c r="I270" s="11" t="n"/>
      <c r="J270" s="11" t="n"/>
      <c r="K270" s="11" t="n"/>
    </row>
    <row r="271" ht="28" customHeight="1">
      <c r="A271" s="5" t="n"/>
      <c r="B271" s="28" t="n"/>
      <c r="C271" s="5" t="n"/>
      <c r="D271" s="3">
        <f>IFERROR(IF(OR($C271="",NOT(ISTEXT($C271))),"",VLOOKUP($C271,'Materials'!$A$6:$P$205,2,FALSE)),"")</f>
        <v/>
      </c>
      <c r="E271" s="6">
        <f>IFERROR(IF(OR($C271="",NOT(ISTEXT($C271))),"",VLOOKUP($C271,'Materials'!$A$6:$P$205,4,FALSE)),"")</f>
        <v/>
      </c>
      <c r="F271" s="3">
        <f>IFERROR(IF(OR($C271="",NOT(ISTEXT($C271))),"",VLOOKUP($C271,'Materials'!$A$6:$P$205,5,FALSE)),"")</f>
        <v/>
      </c>
      <c r="G271" s="5" t="n"/>
      <c r="H271" s="14" t="n"/>
      <c r="I271" s="11" t="n"/>
      <c r="J271" s="11" t="n"/>
      <c r="K271" s="11" t="n"/>
    </row>
    <row r="272" ht="28" customHeight="1">
      <c r="A272" s="5" t="n"/>
      <c r="B272" s="28" t="n"/>
      <c r="C272" s="5" t="n"/>
      <c r="D272" s="3">
        <f>IFERROR(IF(OR($C272="",NOT(ISTEXT($C272))),"",VLOOKUP($C272,'Materials'!$A$6:$P$205,2,FALSE)),"")</f>
        <v/>
      </c>
      <c r="E272" s="6">
        <f>IFERROR(IF(OR($C272="",NOT(ISTEXT($C272))),"",VLOOKUP($C272,'Materials'!$A$6:$P$205,4,FALSE)),"")</f>
        <v/>
      </c>
      <c r="F272" s="3">
        <f>IFERROR(IF(OR($C272="",NOT(ISTEXT($C272))),"",VLOOKUP($C272,'Materials'!$A$6:$P$205,5,FALSE)),"")</f>
        <v/>
      </c>
      <c r="G272" s="5" t="n"/>
      <c r="H272" s="14" t="n"/>
      <c r="I272" s="11" t="n"/>
      <c r="J272" s="11" t="n"/>
      <c r="K272" s="11" t="n"/>
    </row>
    <row r="273" ht="28" customHeight="1">
      <c r="A273" s="5" t="n"/>
      <c r="B273" s="28" t="n"/>
      <c r="C273" s="5" t="n"/>
      <c r="D273" s="3">
        <f>IFERROR(IF(OR($C273="",NOT(ISTEXT($C273))),"",VLOOKUP($C273,'Materials'!$A$6:$P$205,2,FALSE)),"")</f>
        <v/>
      </c>
      <c r="E273" s="6">
        <f>IFERROR(IF(OR($C273="",NOT(ISTEXT($C273))),"",VLOOKUP($C273,'Materials'!$A$6:$P$205,4,FALSE)),"")</f>
        <v/>
      </c>
      <c r="F273" s="3">
        <f>IFERROR(IF(OR($C273="",NOT(ISTEXT($C273))),"",VLOOKUP($C273,'Materials'!$A$6:$P$205,5,FALSE)),"")</f>
        <v/>
      </c>
      <c r="G273" s="5" t="n"/>
      <c r="H273" s="14" t="n"/>
      <c r="I273" s="11" t="n"/>
      <c r="J273" s="11" t="n"/>
      <c r="K273" s="11" t="n"/>
    </row>
    <row r="274" ht="28" customHeight="1">
      <c r="A274" s="5" t="n"/>
      <c r="B274" s="28" t="n"/>
      <c r="C274" s="5" t="n"/>
      <c r="D274" s="3">
        <f>IFERROR(IF(OR($C274="",NOT(ISTEXT($C274))),"",VLOOKUP($C274,'Materials'!$A$6:$P$205,2,FALSE)),"")</f>
        <v/>
      </c>
      <c r="E274" s="6">
        <f>IFERROR(IF(OR($C274="",NOT(ISTEXT($C274))),"",VLOOKUP($C274,'Materials'!$A$6:$P$205,4,FALSE)),"")</f>
        <v/>
      </c>
      <c r="F274" s="3">
        <f>IFERROR(IF(OR($C274="",NOT(ISTEXT($C274))),"",VLOOKUP($C274,'Materials'!$A$6:$P$205,5,FALSE)),"")</f>
        <v/>
      </c>
      <c r="G274" s="5" t="n"/>
      <c r="H274" s="14" t="n"/>
      <c r="I274" s="11" t="n"/>
      <c r="J274" s="11" t="n"/>
      <c r="K274" s="11" t="n"/>
    </row>
    <row r="275" ht="28" customHeight="1">
      <c r="A275" s="5" t="n"/>
      <c r="B275" s="28" t="n"/>
      <c r="C275" s="5" t="n"/>
      <c r="D275" s="3">
        <f>IFERROR(IF(OR($C275="",NOT(ISTEXT($C275))),"",VLOOKUP($C275,'Materials'!$A$6:$P$205,2,FALSE)),"")</f>
        <v/>
      </c>
      <c r="E275" s="6">
        <f>IFERROR(IF(OR($C275="",NOT(ISTEXT($C275))),"",VLOOKUP($C275,'Materials'!$A$6:$P$205,4,FALSE)),"")</f>
        <v/>
      </c>
      <c r="F275" s="3">
        <f>IFERROR(IF(OR($C275="",NOT(ISTEXT($C275))),"",VLOOKUP($C275,'Materials'!$A$6:$P$205,5,FALSE)),"")</f>
        <v/>
      </c>
      <c r="G275" s="5" t="n"/>
      <c r="H275" s="14" t="n"/>
      <c r="I275" s="11" t="n"/>
      <c r="J275" s="11" t="n"/>
      <c r="K275" s="11" t="n"/>
    </row>
    <row r="276" ht="28" customHeight="1">
      <c r="A276" s="5" t="n"/>
      <c r="B276" s="28" t="n"/>
      <c r="C276" s="5" t="n"/>
      <c r="D276" s="3">
        <f>IFERROR(IF(OR($C276="",NOT(ISTEXT($C276))),"",VLOOKUP($C276,'Materials'!$A$6:$P$205,2,FALSE)),"")</f>
        <v/>
      </c>
      <c r="E276" s="6">
        <f>IFERROR(IF(OR($C276="",NOT(ISTEXT($C276))),"",VLOOKUP($C276,'Materials'!$A$6:$P$205,4,FALSE)),"")</f>
        <v/>
      </c>
      <c r="F276" s="3">
        <f>IFERROR(IF(OR($C276="",NOT(ISTEXT($C276))),"",VLOOKUP($C276,'Materials'!$A$6:$P$205,5,FALSE)),"")</f>
        <v/>
      </c>
      <c r="G276" s="5" t="n"/>
      <c r="H276" s="14" t="n"/>
      <c r="I276" s="11" t="n"/>
      <c r="J276" s="11" t="n"/>
      <c r="K276" s="11" t="n"/>
    </row>
    <row r="277" ht="28" customHeight="1">
      <c r="A277" s="5" t="n"/>
      <c r="B277" s="28" t="n"/>
      <c r="C277" s="5" t="n"/>
      <c r="D277" s="3">
        <f>IFERROR(IF(OR($C277="",NOT(ISTEXT($C277))),"",VLOOKUP($C277,'Materials'!$A$6:$P$205,2,FALSE)),"")</f>
        <v/>
      </c>
      <c r="E277" s="6">
        <f>IFERROR(IF(OR($C277="",NOT(ISTEXT($C277))),"",VLOOKUP($C277,'Materials'!$A$6:$P$205,4,FALSE)),"")</f>
        <v/>
      </c>
      <c r="F277" s="3">
        <f>IFERROR(IF(OR($C277="",NOT(ISTEXT($C277))),"",VLOOKUP($C277,'Materials'!$A$6:$P$205,5,FALSE)),"")</f>
        <v/>
      </c>
      <c r="G277" s="5" t="n"/>
      <c r="H277" s="14" t="n"/>
      <c r="I277" s="11" t="n"/>
      <c r="J277" s="11" t="n"/>
      <c r="K277" s="11" t="n"/>
    </row>
    <row r="278" ht="28" customHeight="1">
      <c r="A278" s="5" t="n"/>
      <c r="B278" s="28" t="n"/>
      <c r="C278" s="5" t="n"/>
      <c r="D278" s="3">
        <f>IFERROR(IF(OR($C278="",NOT(ISTEXT($C278))),"",VLOOKUP($C278,'Materials'!$A$6:$P$205,2,FALSE)),"")</f>
        <v/>
      </c>
      <c r="E278" s="6">
        <f>IFERROR(IF(OR($C278="",NOT(ISTEXT($C278))),"",VLOOKUP($C278,'Materials'!$A$6:$P$205,4,FALSE)),"")</f>
        <v/>
      </c>
      <c r="F278" s="3">
        <f>IFERROR(IF(OR($C278="",NOT(ISTEXT($C278))),"",VLOOKUP($C278,'Materials'!$A$6:$P$205,5,FALSE)),"")</f>
        <v/>
      </c>
      <c r="G278" s="5" t="n"/>
      <c r="H278" s="14" t="n"/>
      <c r="I278" s="11" t="n"/>
      <c r="J278" s="11" t="n"/>
      <c r="K278" s="11" t="n"/>
    </row>
    <row r="279" ht="28" customHeight="1">
      <c r="A279" s="5" t="n"/>
      <c r="B279" s="28" t="n"/>
      <c r="C279" s="5" t="n"/>
      <c r="D279" s="3">
        <f>IFERROR(IF(OR($C279="",NOT(ISTEXT($C279))),"",VLOOKUP($C279,'Materials'!$A$6:$P$205,2,FALSE)),"")</f>
        <v/>
      </c>
      <c r="E279" s="6">
        <f>IFERROR(IF(OR($C279="",NOT(ISTEXT($C279))),"",VLOOKUP($C279,'Materials'!$A$6:$P$205,4,FALSE)),"")</f>
        <v/>
      </c>
      <c r="F279" s="3">
        <f>IFERROR(IF(OR($C279="",NOT(ISTEXT($C279))),"",VLOOKUP($C279,'Materials'!$A$6:$P$205,5,FALSE)),"")</f>
        <v/>
      </c>
      <c r="G279" s="5" t="n"/>
      <c r="H279" s="14" t="n"/>
      <c r="I279" s="11" t="n"/>
      <c r="J279" s="11" t="n"/>
      <c r="K279" s="11" t="n"/>
    </row>
    <row r="280" ht="28" customHeight="1">
      <c r="A280" s="5" t="n"/>
      <c r="B280" s="28" t="n"/>
      <c r="C280" s="5" t="n"/>
      <c r="D280" s="3">
        <f>IFERROR(IF(OR($C280="",NOT(ISTEXT($C280))),"",VLOOKUP($C280,'Materials'!$A$6:$P$205,2,FALSE)),"")</f>
        <v/>
      </c>
      <c r="E280" s="6">
        <f>IFERROR(IF(OR($C280="",NOT(ISTEXT($C280))),"",VLOOKUP($C280,'Materials'!$A$6:$P$205,4,FALSE)),"")</f>
        <v/>
      </c>
      <c r="F280" s="3">
        <f>IFERROR(IF(OR($C280="",NOT(ISTEXT($C280))),"",VLOOKUP($C280,'Materials'!$A$6:$P$205,5,FALSE)),"")</f>
        <v/>
      </c>
      <c r="G280" s="5" t="n"/>
      <c r="H280" s="14" t="n"/>
      <c r="I280" s="11" t="n"/>
      <c r="J280" s="11" t="n"/>
      <c r="K280" s="11" t="n"/>
    </row>
    <row r="281" ht="28" customHeight="1">
      <c r="A281" s="5" t="n"/>
      <c r="B281" s="28" t="n"/>
      <c r="C281" s="5" t="n"/>
      <c r="D281" s="3">
        <f>IFERROR(IF(OR($C281="",NOT(ISTEXT($C281))),"",VLOOKUP($C281,'Materials'!$A$6:$P$205,2,FALSE)),"")</f>
        <v/>
      </c>
      <c r="E281" s="6">
        <f>IFERROR(IF(OR($C281="",NOT(ISTEXT($C281))),"",VLOOKUP($C281,'Materials'!$A$6:$P$205,4,FALSE)),"")</f>
        <v/>
      </c>
      <c r="F281" s="3">
        <f>IFERROR(IF(OR($C281="",NOT(ISTEXT($C281))),"",VLOOKUP($C281,'Materials'!$A$6:$P$205,5,FALSE)),"")</f>
        <v/>
      </c>
      <c r="G281" s="5" t="n"/>
      <c r="H281" s="14" t="n"/>
      <c r="I281" s="11" t="n"/>
      <c r="J281" s="11" t="n"/>
      <c r="K281" s="11" t="n"/>
    </row>
    <row r="282" ht="28" customHeight="1">
      <c r="A282" s="5" t="n"/>
      <c r="B282" s="28" t="n"/>
      <c r="C282" s="5" t="n"/>
      <c r="D282" s="3">
        <f>IFERROR(IF(OR($C282="",NOT(ISTEXT($C282))),"",VLOOKUP($C282,'Materials'!$A$6:$P$205,2,FALSE)),"")</f>
        <v/>
      </c>
      <c r="E282" s="6">
        <f>IFERROR(IF(OR($C282="",NOT(ISTEXT($C282))),"",VLOOKUP($C282,'Materials'!$A$6:$P$205,4,FALSE)),"")</f>
        <v/>
      </c>
      <c r="F282" s="3">
        <f>IFERROR(IF(OR($C282="",NOT(ISTEXT($C282))),"",VLOOKUP($C282,'Materials'!$A$6:$P$205,5,FALSE)),"")</f>
        <v/>
      </c>
      <c r="G282" s="5" t="n"/>
      <c r="H282" s="14" t="n"/>
      <c r="I282" s="11" t="n"/>
      <c r="J282" s="11" t="n"/>
      <c r="K282" s="11" t="n"/>
    </row>
    <row r="283" ht="28" customHeight="1">
      <c r="A283" s="5" t="n"/>
      <c r="B283" s="28" t="n"/>
      <c r="C283" s="5" t="n"/>
      <c r="D283" s="3">
        <f>IFERROR(IF(OR($C283="",NOT(ISTEXT($C283))),"",VLOOKUP($C283,'Materials'!$A$6:$P$205,2,FALSE)),"")</f>
        <v/>
      </c>
      <c r="E283" s="6">
        <f>IFERROR(IF(OR($C283="",NOT(ISTEXT($C283))),"",VLOOKUP($C283,'Materials'!$A$6:$P$205,4,FALSE)),"")</f>
        <v/>
      </c>
      <c r="F283" s="3">
        <f>IFERROR(IF(OR($C283="",NOT(ISTEXT($C283))),"",VLOOKUP($C283,'Materials'!$A$6:$P$205,5,FALSE)),"")</f>
        <v/>
      </c>
      <c r="G283" s="5" t="n"/>
      <c r="H283" s="14" t="n"/>
      <c r="I283" s="11" t="n"/>
      <c r="J283" s="11" t="n"/>
      <c r="K283" s="11" t="n"/>
    </row>
    <row r="284" ht="28" customHeight="1">
      <c r="A284" s="5" t="n"/>
      <c r="B284" s="28" t="n"/>
      <c r="C284" s="5" t="n"/>
      <c r="D284" s="3">
        <f>IFERROR(IF(OR($C284="",NOT(ISTEXT($C284))),"",VLOOKUP($C284,'Materials'!$A$6:$P$205,2,FALSE)),"")</f>
        <v/>
      </c>
      <c r="E284" s="6">
        <f>IFERROR(IF(OR($C284="",NOT(ISTEXT($C284))),"",VLOOKUP($C284,'Materials'!$A$6:$P$205,4,FALSE)),"")</f>
        <v/>
      </c>
      <c r="F284" s="3">
        <f>IFERROR(IF(OR($C284="",NOT(ISTEXT($C284))),"",VLOOKUP($C284,'Materials'!$A$6:$P$205,5,FALSE)),"")</f>
        <v/>
      </c>
      <c r="G284" s="5" t="n"/>
      <c r="H284" s="14" t="n"/>
      <c r="I284" s="11" t="n"/>
      <c r="J284" s="11" t="n"/>
      <c r="K284" s="11" t="n"/>
    </row>
    <row r="285" ht="28" customHeight="1">
      <c r="A285" s="5" t="n"/>
      <c r="B285" s="28" t="n"/>
      <c r="C285" s="5" t="n"/>
      <c r="D285" s="3">
        <f>IFERROR(IF(OR($C285="",NOT(ISTEXT($C285))),"",VLOOKUP($C285,'Materials'!$A$6:$P$205,2,FALSE)),"")</f>
        <v/>
      </c>
      <c r="E285" s="6">
        <f>IFERROR(IF(OR($C285="",NOT(ISTEXT($C285))),"",VLOOKUP($C285,'Materials'!$A$6:$P$205,4,FALSE)),"")</f>
        <v/>
      </c>
      <c r="F285" s="3">
        <f>IFERROR(IF(OR($C285="",NOT(ISTEXT($C285))),"",VLOOKUP($C285,'Materials'!$A$6:$P$205,5,FALSE)),"")</f>
        <v/>
      </c>
      <c r="G285" s="5" t="n"/>
      <c r="H285" s="14" t="n"/>
      <c r="I285" s="11" t="n"/>
      <c r="J285" s="11" t="n"/>
      <c r="K285" s="11" t="n"/>
    </row>
    <row r="286" ht="28" customHeight="1">
      <c r="A286" s="5" t="n"/>
      <c r="B286" s="28" t="n"/>
      <c r="C286" s="5" t="n"/>
      <c r="D286" s="3">
        <f>IFERROR(IF(OR($C286="",NOT(ISTEXT($C286))),"",VLOOKUP($C286,'Materials'!$A$6:$P$205,2,FALSE)),"")</f>
        <v/>
      </c>
      <c r="E286" s="6">
        <f>IFERROR(IF(OR($C286="",NOT(ISTEXT($C286))),"",VLOOKUP($C286,'Materials'!$A$6:$P$205,4,FALSE)),"")</f>
        <v/>
      </c>
      <c r="F286" s="3">
        <f>IFERROR(IF(OR($C286="",NOT(ISTEXT($C286))),"",VLOOKUP($C286,'Materials'!$A$6:$P$205,5,FALSE)),"")</f>
        <v/>
      </c>
      <c r="G286" s="5" t="n"/>
      <c r="H286" s="14" t="n"/>
      <c r="I286" s="11" t="n"/>
      <c r="J286" s="11" t="n"/>
      <c r="K286" s="11" t="n"/>
    </row>
    <row r="287" ht="28" customHeight="1">
      <c r="A287" s="5" t="n"/>
      <c r="B287" s="28" t="n"/>
      <c r="C287" s="5" t="n"/>
      <c r="D287" s="3">
        <f>IFERROR(IF(OR($C287="",NOT(ISTEXT($C287))),"",VLOOKUP($C287,'Materials'!$A$6:$P$205,2,FALSE)),"")</f>
        <v/>
      </c>
      <c r="E287" s="6">
        <f>IFERROR(IF(OR($C287="",NOT(ISTEXT($C287))),"",VLOOKUP($C287,'Materials'!$A$6:$P$205,4,FALSE)),"")</f>
        <v/>
      </c>
      <c r="F287" s="3">
        <f>IFERROR(IF(OR($C287="",NOT(ISTEXT($C287))),"",VLOOKUP($C287,'Materials'!$A$6:$P$205,5,FALSE)),"")</f>
        <v/>
      </c>
      <c r="G287" s="5" t="n"/>
      <c r="H287" s="14" t="n"/>
      <c r="I287" s="11" t="n"/>
      <c r="J287" s="11" t="n"/>
      <c r="K287" s="11" t="n"/>
    </row>
    <row r="288" ht="28" customHeight="1">
      <c r="A288" s="5" t="n"/>
      <c r="B288" s="28" t="n"/>
      <c r="C288" s="5" t="n"/>
      <c r="D288" s="3">
        <f>IFERROR(IF(OR($C288="",NOT(ISTEXT($C288))),"",VLOOKUP($C288,'Materials'!$A$6:$P$205,2,FALSE)),"")</f>
        <v/>
      </c>
      <c r="E288" s="6">
        <f>IFERROR(IF(OR($C288="",NOT(ISTEXT($C288))),"",VLOOKUP($C288,'Materials'!$A$6:$P$205,4,FALSE)),"")</f>
        <v/>
      </c>
      <c r="F288" s="3">
        <f>IFERROR(IF(OR($C288="",NOT(ISTEXT($C288))),"",VLOOKUP($C288,'Materials'!$A$6:$P$205,5,FALSE)),"")</f>
        <v/>
      </c>
      <c r="G288" s="5" t="n"/>
      <c r="H288" s="14" t="n"/>
      <c r="I288" s="11" t="n"/>
      <c r="J288" s="11" t="n"/>
      <c r="K288" s="11" t="n"/>
    </row>
    <row r="289" ht="28" customHeight="1">
      <c r="A289" s="5" t="n"/>
      <c r="B289" s="28" t="n"/>
      <c r="C289" s="5" t="n"/>
      <c r="D289" s="3">
        <f>IFERROR(IF(OR($C289="",NOT(ISTEXT($C289))),"",VLOOKUP($C289,'Materials'!$A$6:$P$205,2,FALSE)),"")</f>
        <v/>
      </c>
      <c r="E289" s="6">
        <f>IFERROR(IF(OR($C289="",NOT(ISTEXT($C289))),"",VLOOKUP($C289,'Materials'!$A$6:$P$205,4,FALSE)),"")</f>
        <v/>
      </c>
      <c r="F289" s="3">
        <f>IFERROR(IF(OR($C289="",NOT(ISTEXT($C289))),"",VLOOKUP($C289,'Materials'!$A$6:$P$205,5,FALSE)),"")</f>
        <v/>
      </c>
      <c r="G289" s="5" t="n"/>
      <c r="H289" s="14" t="n"/>
      <c r="I289" s="11" t="n"/>
      <c r="J289" s="11" t="n"/>
      <c r="K289" s="11" t="n"/>
    </row>
    <row r="290" ht="28" customHeight="1">
      <c r="A290" s="5" t="n"/>
      <c r="B290" s="28" t="n"/>
      <c r="C290" s="5" t="n"/>
      <c r="D290" s="3">
        <f>IFERROR(IF(OR($C290="",NOT(ISTEXT($C290))),"",VLOOKUP($C290,'Materials'!$A$6:$P$205,2,FALSE)),"")</f>
        <v/>
      </c>
      <c r="E290" s="6">
        <f>IFERROR(IF(OR($C290="",NOT(ISTEXT($C290))),"",VLOOKUP($C290,'Materials'!$A$6:$P$205,4,FALSE)),"")</f>
        <v/>
      </c>
      <c r="F290" s="3">
        <f>IFERROR(IF(OR($C290="",NOT(ISTEXT($C290))),"",VLOOKUP($C290,'Materials'!$A$6:$P$205,5,FALSE)),"")</f>
        <v/>
      </c>
      <c r="G290" s="5" t="n"/>
      <c r="H290" s="14" t="n"/>
      <c r="I290" s="11" t="n"/>
      <c r="J290" s="11" t="n"/>
      <c r="K290" s="11" t="n"/>
    </row>
    <row r="291" ht="28" customHeight="1">
      <c r="A291" s="5" t="n"/>
      <c r="B291" s="28" t="n"/>
      <c r="C291" s="5" t="n"/>
      <c r="D291" s="3">
        <f>IFERROR(IF(OR($C291="",NOT(ISTEXT($C291))),"",VLOOKUP($C291,'Materials'!$A$6:$P$205,2,FALSE)),"")</f>
        <v/>
      </c>
      <c r="E291" s="6">
        <f>IFERROR(IF(OR($C291="",NOT(ISTEXT($C291))),"",VLOOKUP($C291,'Materials'!$A$6:$P$205,4,FALSE)),"")</f>
        <v/>
      </c>
      <c r="F291" s="3">
        <f>IFERROR(IF(OR($C291="",NOT(ISTEXT($C291))),"",VLOOKUP($C291,'Materials'!$A$6:$P$205,5,FALSE)),"")</f>
        <v/>
      </c>
      <c r="G291" s="5" t="n"/>
      <c r="H291" s="14" t="n"/>
      <c r="I291" s="11" t="n"/>
      <c r="J291" s="11" t="n"/>
      <c r="K291" s="11" t="n"/>
    </row>
    <row r="292" ht="28" customHeight="1">
      <c r="A292" s="5" t="n"/>
      <c r="B292" s="28" t="n"/>
      <c r="C292" s="5" t="n"/>
      <c r="D292" s="3">
        <f>IFERROR(IF(OR($C292="",NOT(ISTEXT($C292))),"",VLOOKUP($C292,'Materials'!$A$6:$P$205,2,FALSE)),"")</f>
        <v/>
      </c>
      <c r="E292" s="6">
        <f>IFERROR(IF(OR($C292="",NOT(ISTEXT($C292))),"",VLOOKUP($C292,'Materials'!$A$6:$P$205,4,FALSE)),"")</f>
        <v/>
      </c>
      <c r="F292" s="3">
        <f>IFERROR(IF(OR($C292="",NOT(ISTEXT($C292))),"",VLOOKUP($C292,'Materials'!$A$6:$P$205,5,FALSE)),"")</f>
        <v/>
      </c>
      <c r="G292" s="5" t="n"/>
      <c r="H292" s="14" t="n"/>
      <c r="I292" s="11" t="n"/>
      <c r="J292" s="11" t="n"/>
      <c r="K292" s="11" t="n"/>
    </row>
    <row r="293" ht="28" customHeight="1">
      <c r="A293" s="5" t="n"/>
      <c r="B293" s="28" t="n"/>
      <c r="C293" s="5" t="n"/>
      <c r="D293" s="3">
        <f>IFERROR(IF(OR($C293="",NOT(ISTEXT($C293))),"",VLOOKUP($C293,'Materials'!$A$6:$P$205,2,FALSE)),"")</f>
        <v/>
      </c>
      <c r="E293" s="6">
        <f>IFERROR(IF(OR($C293="",NOT(ISTEXT($C293))),"",VLOOKUP($C293,'Materials'!$A$6:$P$205,4,FALSE)),"")</f>
        <v/>
      </c>
      <c r="F293" s="3">
        <f>IFERROR(IF(OR($C293="",NOT(ISTEXT($C293))),"",VLOOKUP($C293,'Materials'!$A$6:$P$205,5,FALSE)),"")</f>
        <v/>
      </c>
      <c r="G293" s="5" t="n"/>
      <c r="H293" s="14" t="n"/>
      <c r="I293" s="11" t="n"/>
      <c r="J293" s="11" t="n"/>
      <c r="K293" s="11" t="n"/>
    </row>
    <row r="294" ht="28" customHeight="1">
      <c r="A294" s="5" t="n"/>
      <c r="B294" s="28" t="n"/>
      <c r="C294" s="5" t="n"/>
      <c r="D294" s="3">
        <f>IFERROR(IF(OR($C294="",NOT(ISTEXT($C294))),"",VLOOKUP($C294,'Materials'!$A$6:$P$205,2,FALSE)),"")</f>
        <v/>
      </c>
      <c r="E294" s="6">
        <f>IFERROR(IF(OR($C294="",NOT(ISTEXT($C294))),"",VLOOKUP($C294,'Materials'!$A$6:$P$205,4,FALSE)),"")</f>
        <v/>
      </c>
      <c r="F294" s="3">
        <f>IFERROR(IF(OR($C294="",NOT(ISTEXT($C294))),"",VLOOKUP($C294,'Materials'!$A$6:$P$205,5,FALSE)),"")</f>
        <v/>
      </c>
      <c r="G294" s="5" t="n"/>
      <c r="H294" s="14" t="n"/>
      <c r="I294" s="11" t="n"/>
      <c r="J294" s="11" t="n"/>
      <c r="K294" s="11" t="n"/>
    </row>
    <row r="295" ht="28" customHeight="1">
      <c r="A295" s="5" t="n"/>
      <c r="B295" s="28" t="n"/>
      <c r="C295" s="5" t="n"/>
      <c r="D295" s="3">
        <f>IFERROR(IF(OR($C295="",NOT(ISTEXT($C295))),"",VLOOKUP($C295,'Materials'!$A$6:$P$205,2,FALSE)),"")</f>
        <v/>
      </c>
      <c r="E295" s="6">
        <f>IFERROR(IF(OR($C295="",NOT(ISTEXT($C295))),"",VLOOKUP($C295,'Materials'!$A$6:$P$205,4,FALSE)),"")</f>
        <v/>
      </c>
      <c r="F295" s="3">
        <f>IFERROR(IF(OR($C295="",NOT(ISTEXT($C295))),"",VLOOKUP($C295,'Materials'!$A$6:$P$205,5,FALSE)),"")</f>
        <v/>
      </c>
      <c r="G295" s="5" t="n"/>
      <c r="H295" s="14" t="n"/>
      <c r="I295" s="11" t="n"/>
      <c r="J295" s="11" t="n"/>
      <c r="K295" s="11" t="n"/>
    </row>
    <row r="296" ht="28" customHeight="1">
      <c r="A296" s="5" t="n"/>
      <c r="B296" s="28" t="n"/>
      <c r="C296" s="5" t="n"/>
      <c r="D296" s="3">
        <f>IFERROR(IF(OR($C296="",NOT(ISTEXT($C296))),"",VLOOKUP($C296,'Materials'!$A$6:$P$205,2,FALSE)),"")</f>
        <v/>
      </c>
      <c r="E296" s="6">
        <f>IFERROR(IF(OR($C296="",NOT(ISTEXT($C296))),"",VLOOKUP($C296,'Materials'!$A$6:$P$205,4,FALSE)),"")</f>
        <v/>
      </c>
      <c r="F296" s="3">
        <f>IFERROR(IF(OR($C296="",NOT(ISTEXT($C296))),"",VLOOKUP($C296,'Materials'!$A$6:$P$205,5,FALSE)),"")</f>
        <v/>
      </c>
      <c r="G296" s="5" t="n"/>
      <c r="H296" s="14" t="n"/>
      <c r="I296" s="11" t="n"/>
      <c r="J296" s="11" t="n"/>
      <c r="K296" s="11" t="n"/>
    </row>
    <row r="297" ht="28" customHeight="1">
      <c r="A297" s="5" t="n"/>
      <c r="B297" s="28" t="n"/>
      <c r="C297" s="5" t="n"/>
      <c r="D297" s="3">
        <f>IFERROR(IF(OR($C297="",NOT(ISTEXT($C297))),"",VLOOKUP($C297,'Materials'!$A$6:$P$205,2,FALSE)),"")</f>
        <v/>
      </c>
      <c r="E297" s="6">
        <f>IFERROR(IF(OR($C297="",NOT(ISTEXT($C297))),"",VLOOKUP($C297,'Materials'!$A$6:$P$205,4,FALSE)),"")</f>
        <v/>
      </c>
      <c r="F297" s="3">
        <f>IFERROR(IF(OR($C297="",NOT(ISTEXT($C297))),"",VLOOKUP($C297,'Materials'!$A$6:$P$205,5,FALSE)),"")</f>
        <v/>
      </c>
      <c r="G297" s="5" t="n"/>
      <c r="H297" s="14" t="n"/>
      <c r="I297" s="11" t="n"/>
      <c r="J297" s="11" t="n"/>
      <c r="K297" s="11" t="n"/>
    </row>
    <row r="298" ht="28" customHeight="1">
      <c r="A298" s="5" t="n"/>
      <c r="B298" s="28" t="n"/>
      <c r="C298" s="5" t="n"/>
      <c r="D298" s="3">
        <f>IFERROR(IF(OR($C298="",NOT(ISTEXT($C298))),"",VLOOKUP($C298,'Materials'!$A$6:$P$205,2,FALSE)),"")</f>
        <v/>
      </c>
      <c r="E298" s="6">
        <f>IFERROR(IF(OR($C298="",NOT(ISTEXT($C298))),"",VLOOKUP($C298,'Materials'!$A$6:$P$205,4,FALSE)),"")</f>
        <v/>
      </c>
      <c r="F298" s="3">
        <f>IFERROR(IF(OR($C298="",NOT(ISTEXT($C298))),"",VLOOKUP($C298,'Materials'!$A$6:$P$205,5,FALSE)),"")</f>
        <v/>
      </c>
      <c r="G298" s="5" t="n"/>
      <c r="H298" s="14" t="n"/>
      <c r="I298" s="11" t="n"/>
      <c r="J298" s="11" t="n"/>
      <c r="K298" s="11" t="n"/>
    </row>
    <row r="299" ht="28" customHeight="1">
      <c r="A299" s="5" t="n"/>
      <c r="B299" s="28" t="n"/>
      <c r="C299" s="5" t="n"/>
      <c r="D299" s="3">
        <f>IFERROR(IF(OR($C299="",NOT(ISTEXT($C299))),"",VLOOKUP($C299,'Materials'!$A$6:$P$205,2,FALSE)),"")</f>
        <v/>
      </c>
      <c r="E299" s="6">
        <f>IFERROR(IF(OR($C299="",NOT(ISTEXT($C299))),"",VLOOKUP($C299,'Materials'!$A$6:$P$205,4,FALSE)),"")</f>
        <v/>
      </c>
      <c r="F299" s="3">
        <f>IFERROR(IF(OR($C299="",NOT(ISTEXT($C299))),"",VLOOKUP($C299,'Materials'!$A$6:$P$205,5,FALSE)),"")</f>
        <v/>
      </c>
      <c r="G299" s="5" t="n"/>
      <c r="H299" s="14" t="n"/>
      <c r="I299" s="11" t="n"/>
      <c r="J299" s="11" t="n"/>
      <c r="K299" s="11" t="n"/>
    </row>
    <row r="300" ht="28" customHeight="1">
      <c r="A300" s="5" t="n"/>
      <c r="B300" s="28" t="n"/>
      <c r="C300" s="5" t="n"/>
      <c r="D300" s="3">
        <f>IFERROR(IF(OR($C300="",NOT(ISTEXT($C300))),"",VLOOKUP($C300,'Materials'!$A$6:$P$205,2,FALSE)),"")</f>
        <v/>
      </c>
      <c r="E300" s="6">
        <f>IFERROR(IF(OR($C300="",NOT(ISTEXT($C300))),"",VLOOKUP($C300,'Materials'!$A$6:$P$205,4,FALSE)),"")</f>
        <v/>
      </c>
      <c r="F300" s="3">
        <f>IFERROR(IF(OR($C300="",NOT(ISTEXT($C300))),"",VLOOKUP($C300,'Materials'!$A$6:$P$205,5,FALSE)),"")</f>
        <v/>
      </c>
      <c r="G300" s="5" t="n"/>
      <c r="H300" s="14" t="n"/>
      <c r="I300" s="11" t="n"/>
      <c r="J300" s="11" t="n"/>
      <c r="K300" s="11" t="n"/>
    </row>
    <row r="301" ht="28" customHeight="1">
      <c r="A301" s="5" t="n"/>
      <c r="B301" s="28" t="n"/>
      <c r="C301" s="5" t="n"/>
      <c r="D301" s="3">
        <f>IFERROR(IF(OR($C301="",NOT(ISTEXT($C301))),"",VLOOKUP($C301,'Materials'!$A$6:$P$205,2,FALSE)),"")</f>
        <v/>
      </c>
      <c r="E301" s="6">
        <f>IFERROR(IF(OR($C301="",NOT(ISTEXT($C301))),"",VLOOKUP($C301,'Materials'!$A$6:$P$205,4,FALSE)),"")</f>
        <v/>
      </c>
      <c r="F301" s="3">
        <f>IFERROR(IF(OR($C301="",NOT(ISTEXT($C301))),"",VLOOKUP($C301,'Materials'!$A$6:$P$205,5,FALSE)),"")</f>
        <v/>
      </c>
      <c r="G301" s="5" t="n"/>
      <c r="H301" s="14" t="n"/>
      <c r="I301" s="11" t="n"/>
      <c r="J301" s="11" t="n"/>
      <c r="K301" s="11" t="n"/>
    </row>
    <row r="302" ht="28" customHeight="1">
      <c r="A302" s="5" t="n"/>
      <c r="B302" s="28" t="n"/>
      <c r="C302" s="5" t="n"/>
      <c r="D302" s="3">
        <f>IFERROR(IF(OR($C302="",NOT(ISTEXT($C302))),"",VLOOKUP($C302,'Materials'!$A$6:$P$205,2,FALSE)),"")</f>
        <v/>
      </c>
      <c r="E302" s="6">
        <f>IFERROR(IF(OR($C302="",NOT(ISTEXT($C302))),"",VLOOKUP($C302,'Materials'!$A$6:$P$205,4,FALSE)),"")</f>
        <v/>
      </c>
      <c r="F302" s="3">
        <f>IFERROR(IF(OR($C302="",NOT(ISTEXT($C302))),"",VLOOKUP($C302,'Materials'!$A$6:$P$205,5,FALSE)),"")</f>
        <v/>
      </c>
      <c r="G302" s="5" t="n"/>
      <c r="H302" s="14" t="n"/>
      <c r="I302" s="11" t="n"/>
      <c r="J302" s="11" t="n"/>
      <c r="K302" s="11" t="n"/>
    </row>
    <row r="303" ht="28" customHeight="1">
      <c r="A303" s="5" t="n"/>
      <c r="B303" s="28" t="n"/>
      <c r="C303" s="5" t="n"/>
      <c r="D303" s="3">
        <f>IFERROR(IF(OR($C303="",NOT(ISTEXT($C303))),"",VLOOKUP($C303,'Materials'!$A$6:$P$205,2,FALSE)),"")</f>
        <v/>
      </c>
      <c r="E303" s="6">
        <f>IFERROR(IF(OR($C303="",NOT(ISTEXT($C303))),"",VLOOKUP($C303,'Materials'!$A$6:$P$205,4,FALSE)),"")</f>
        <v/>
      </c>
      <c r="F303" s="3">
        <f>IFERROR(IF(OR($C303="",NOT(ISTEXT($C303))),"",VLOOKUP($C303,'Materials'!$A$6:$P$205,5,FALSE)),"")</f>
        <v/>
      </c>
      <c r="G303" s="5" t="n"/>
      <c r="H303" s="14" t="n"/>
      <c r="I303" s="11" t="n"/>
      <c r="J303" s="11" t="n"/>
      <c r="K303" s="11" t="n"/>
    </row>
    <row r="304" ht="28" customHeight="1">
      <c r="A304" s="5" t="n"/>
      <c r="B304" s="28" t="n"/>
      <c r="C304" s="5" t="n"/>
      <c r="D304" s="3">
        <f>IFERROR(IF(OR($C304="",NOT(ISTEXT($C304))),"",VLOOKUP($C304,'Materials'!$A$6:$P$205,2,FALSE)),"")</f>
        <v/>
      </c>
      <c r="E304" s="6">
        <f>IFERROR(IF(OR($C304="",NOT(ISTEXT($C304))),"",VLOOKUP($C304,'Materials'!$A$6:$P$205,4,FALSE)),"")</f>
        <v/>
      </c>
      <c r="F304" s="3">
        <f>IFERROR(IF(OR($C304="",NOT(ISTEXT($C304))),"",VLOOKUP($C304,'Materials'!$A$6:$P$205,5,FALSE)),"")</f>
        <v/>
      </c>
      <c r="G304" s="5" t="n"/>
      <c r="H304" s="14" t="n"/>
      <c r="I304" s="11" t="n"/>
      <c r="J304" s="11" t="n"/>
      <c r="K304" s="11" t="n"/>
    </row>
    <row r="305" ht="28" customHeight="1">
      <c r="A305" s="5" t="n"/>
      <c r="B305" s="28" t="n"/>
      <c r="C305" s="5" t="n"/>
      <c r="D305" s="3">
        <f>IFERROR(IF(OR($C305="",NOT(ISTEXT($C305))),"",VLOOKUP($C305,'Materials'!$A$6:$P$205,2,FALSE)),"")</f>
        <v/>
      </c>
      <c r="E305" s="6">
        <f>IFERROR(IF(OR($C305="",NOT(ISTEXT($C305))),"",VLOOKUP($C305,'Materials'!$A$6:$P$205,4,FALSE)),"")</f>
        <v/>
      </c>
      <c r="F305" s="3">
        <f>IFERROR(IF(OR($C305="",NOT(ISTEXT($C305))),"",VLOOKUP($C305,'Materials'!$A$6:$P$205,5,FALSE)),"")</f>
        <v/>
      </c>
      <c r="G305" s="5" t="n"/>
      <c r="H305" s="14" t="n"/>
      <c r="I305" s="11" t="n"/>
      <c r="J305" s="11" t="n"/>
      <c r="K305" s="11" t="n"/>
    </row>
    <row r="306" ht="28" customHeight="1">
      <c r="A306" s="5" t="n"/>
      <c r="B306" s="28" t="n"/>
      <c r="C306" s="5" t="n"/>
      <c r="D306" s="3">
        <f>IFERROR(IF(OR($C306="",NOT(ISTEXT($C306))),"",VLOOKUP($C306,'Materials'!$A$6:$P$205,2,FALSE)),"")</f>
        <v/>
      </c>
      <c r="E306" s="6">
        <f>IFERROR(IF(OR($C306="",NOT(ISTEXT($C306))),"",VLOOKUP($C306,'Materials'!$A$6:$P$205,4,FALSE)),"")</f>
        <v/>
      </c>
      <c r="F306" s="3">
        <f>IFERROR(IF(OR($C306="",NOT(ISTEXT($C306))),"",VLOOKUP($C306,'Materials'!$A$6:$P$205,5,FALSE)),"")</f>
        <v/>
      </c>
      <c r="G306" s="5" t="n"/>
      <c r="H306" s="14" t="n"/>
      <c r="I306" s="11" t="n"/>
      <c r="J306" s="11" t="n"/>
      <c r="K306" s="11" t="n"/>
    </row>
    <row r="307" ht="28" customHeight="1">
      <c r="A307" s="5" t="n"/>
      <c r="B307" s="28" t="n"/>
      <c r="C307" s="5" t="n"/>
      <c r="D307" s="3">
        <f>IFERROR(IF(OR($C307="",NOT(ISTEXT($C307))),"",VLOOKUP($C307,'Materials'!$A$6:$P$205,2,FALSE)),"")</f>
        <v/>
      </c>
      <c r="E307" s="6">
        <f>IFERROR(IF(OR($C307="",NOT(ISTEXT($C307))),"",VLOOKUP($C307,'Materials'!$A$6:$P$205,4,FALSE)),"")</f>
        <v/>
      </c>
      <c r="F307" s="3">
        <f>IFERROR(IF(OR($C307="",NOT(ISTEXT($C307))),"",VLOOKUP($C307,'Materials'!$A$6:$P$205,5,FALSE)),"")</f>
        <v/>
      </c>
      <c r="G307" s="5" t="n"/>
      <c r="H307" s="14" t="n"/>
      <c r="I307" s="11" t="n"/>
      <c r="J307" s="11" t="n"/>
      <c r="K307" s="11" t="n"/>
    </row>
    <row r="308" ht="28" customHeight="1">
      <c r="A308" s="5" t="n"/>
      <c r="B308" s="28" t="n"/>
      <c r="C308" s="5" t="n"/>
      <c r="D308" s="3">
        <f>IFERROR(IF(OR($C308="",NOT(ISTEXT($C308))),"",VLOOKUP($C308,'Materials'!$A$6:$P$205,2,FALSE)),"")</f>
        <v/>
      </c>
      <c r="E308" s="6">
        <f>IFERROR(IF(OR($C308="",NOT(ISTEXT($C308))),"",VLOOKUP($C308,'Materials'!$A$6:$P$205,4,FALSE)),"")</f>
        <v/>
      </c>
      <c r="F308" s="3">
        <f>IFERROR(IF(OR($C308="",NOT(ISTEXT($C308))),"",VLOOKUP($C308,'Materials'!$A$6:$P$205,5,FALSE)),"")</f>
        <v/>
      </c>
      <c r="G308" s="5" t="n"/>
      <c r="H308" s="14" t="n"/>
      <c r="I308" s="11" t="n"/>
      <c r="J308" s="11" t="n"/>
      <c r="K308" s="11" t="n"/>
    </row>
    <row r="309" ht="28" customHeight="1">
      <c r="A309" s="5" t="n"/>
      <c r="B309" s="28" t="n"/>
      <c r="C309" s="5" t="n"/>
      <c r="D309" s="3">
        <f>IFERROR(IF(OR($C309="",NOT(ISTEXT($C309))),"",VLOOKUP($C309,'Materials'!$A$6:$P$205,2,FALSE)),"")</f>
        <v/>
      </c>
      <c r="E309" s="6">
        <f>IFERROR(IF(OR($C309="",NOT(ISTEXT($C309))),"",VLOOKUP($C309,'Materials'!$A$6:$P$205,4,FALSE)),"")</f>
        <v/>
      </c>
      <c r="F309" s="3">
        <f>IFERROR(IF(OR($C309="",NOT(ISTEXT($C309))),"",VLOOKUP($C309,'Materials'!$A$6:$P$205,5,FALSE)),"")</f>
        <v/>
      </c>
      <c r="G309" s="5" t="n"/>
      <c r="H309" s="14" t="n"/>
      <c r="I309" s="11" t="n"/>
      <c r="J309" s="11" t="n"/>
      <c r="K309" s="11" t="n"/>
    </row>
    <row r="310" ht="28" customHeight="1">
      <c r="A310" s="5" t="n"/>
      <c r="B310" s="28" t="n"/>
      <c r="C310" s="5" t="n"/>
      <c r="D310" s="3">
        <f>IFERROR(IF(OR($C310="",NOT(ISTEXT($C310))),"",VLOOKUP($C310,'Materials'!$A$6:$P$205,2,FALSE)),"")</f>
        <v/>
      </c>
      <c r="E310" s="6">
        <f>IFERROR(IF(OR($C310="",NOT(ISTEXT($C310))),"",VLOOKUP($C310,'Materials'!$A$6:$P$205,4,FALSE)),"")</f>
        <v/>
      </c>
      <c r="F310" s="3">
        <f>IFERROR(IF(OR($C310="",NOT(ISTEXT($C310))),"",VLOOKUP($C310,'Materials'!$A$6:$P$205,5,FALSE)),"")</f>
        <v/>
      </c>
      <c r="G310" s="5" t="n"/>
      <c r="H310" s="14" t="n"/>
      <c r="I310" s="11" t="n"/>
      <c r="J310" s="11" t="n"/>
      <c r="K310" s="11" t="n"/>
    </row>
    <row r="311" ht="28" customHeight="1">
      <c r="A311" s="5" t="n"/>
      <c r="B311" s="28" t="n"/>
      <c r="C311" s="5" t="n"/>
      <c r="D311" s="3">
        <f>IFERROR(IF(OR($C311="",NOT(ISTEXT($C311))),"",VLOOKUP($C311,'Materials'!$A$6:$P$205,2,FALSE)),"")</f>
        <v/>
      </c>
      <c r="E311" s="6">
        <f>IFERROR(IF(OR($C311="",NOT(ISTEXT($C311))),"",VLOOKUP($C311,'Materials'!$A$6:$P$205,4,FALSE)),"")</f>
        <v/>
      </c>
      <c r="F311" s="3">
        <f>IFERROR(IF(OR($C311="",NOT(ISTEXT($C311))),"",VLOOKUP($C311,'Materials'!$A$6:$P$205,5,FALSE)),"")</f>
        <v/>
      </c>
      <c r="G311" s="5" t="n"/>
      <c r="H311" s="14" t="n"/>
      <c r="I311" s="11" t="n"/>
      <c r="J311" s="11" t="n"/>
      <c r="K311" s="11" t="n"/>
    </row>
    <row r="312" ht="28" customHeight="1">
      <c r="A312" s="5" t="n"/>
      <c r="B312" s="28" t="n"/>
      <c r="C312" s="5" t="n"/>
      <c r="D312" s="3">
        <f>IFERROR(IF(OR($C312="",NOT(ISTEXT($C312))),"",VLOOKUP($C312,'Materials'!$A$6:$P$205,2,FALSE)),"")</f>
        <v/>
      </c>
      <c r="E312" s="6">
        <f>IFERROR(IF(OR($C312="",NOT(ISTEXT($C312))),"",VLOOKUP($C312,'Materials'!$A$6:$P$205,4,FALSE)),"")</f>
        <v/>
      </c>
      <c r="F312" s="3">
        <f>IFERROR(IF(OR($C312="",NOT(ISTEXT($C312))),"",VLOOKUP($C312,'Materials'!$A$6:$P$205,5,FALSE)),"")</f>
        <v/>
      </c>
      <c r="G312" s="5" t="n"/>
      <c r="H312" s="14" t="n"/>
      <c r="I312" s="11" t="n"/>
      <c r="J312" s="11" t="n"/>
      <c r="K312" s="11" t="n"/>
    </row>
    <row r="313" ht="28" customHeight="1">
      <c r="A313" s="5" t="n"/>
      <c r="B313" s="28" t="n"/>
      <c r="C313" s="5" t="n"/>
      <c r="D313" s="3">
        <f>IFERROR(IF(OR($C313="",NOT(ISTEXT($C313))),"",VLOOKUP($C313,'Materials'!$A$6:$P$205,2,FALSE)),"")</f>
        <v/>
      </c>
      <c r="E313" s="6">
        <f>IFERROR(IF(OR($C313="",NOT(ISTEXT($C313))),"",VLOOKUP($C313,'Materials'!$A$6:$P$205,4,FALSE)),"")</f>
        <v/>
      </c>
      <c r="F313" s="3">
        <f>IFERROR(IF(OR($C313="",NOT(ISTEXT($C313))),"",VLOOKUP($C313,'Materials'!$A$6:$P$205,5,FALSE)),"")</f>
        <v/>
      </c>
      <c r="G313" s="5" t="n"/>
      <c r="H313" s="14" t="n"/>
      <c r="I313" s="11" t="n"/>
      <c r="J313" s="11" t="n"/>
      <c r="K313" s="11" t="n"/>
    </row>
    <row r="314" ht="28" customHeight="1">
      <c r="A314" s="5" t="n"/>
      <c r="B314" s="28" t="n"/>
      <c r="C314" s="5" t="n"/>
      <c r="D314" s="3">
        <f>IFERROR(IF(OR($C314="",NOT(ISTEXT($C314))),"",VLOOKUP($C314,'Materials'!$A$6:$P$205,2,FALSE)),"")</f>
        <v/>
      </c>
      <c r="E314" s="6">
        <f>IFERROR(IF(OR($C314="",NOT(ISTEXT($C314))),"",VLOOKUP($C314,'Materials'!$A$6:$P$205,4,FALSE)),"")</f>
        <v/>
      </c>
      <c r="F314" s="3">
        <f>IFERROR(IF(OR($C314="",NOT(ISTEXT($C314))),"",VLOOKUP($C314,'Materials'!$A$6:$P$205,5,FALSE)),"")</f>
        <v/>
      </c>
      <c r="G314" s="5" t="n"/>
      <c r="H314" s="14" t="n"/>
      <c r="I314" s="11" t="n"/>
      <c r="J314" s="11" t="n"/>
      <c r="K314" s="11" t="n"/>
    </row>
    <row r="315" ht="28" customHeight="1">
      <c r="A315" s="5" t="n"/>
      <c r="B315" s="28" t="n"/>
      <c r="C315" s="5" t="n"/>
      <c r="D315" s="3">
        <f>IFERROR(IF(OR($C315="",NOT(ISTEXT($C315))),"",VLOOKUP($C315,'Materials'!$A$6:$P$205,2,FALSE)),"")</f>
        <v/>
      </c>
      <c r="E315" s="6">
        <f>IFERROR(IF(OR($C315="",NOT(ISTEXT($C315))),"",VLOOKUP($C315,'Materials'!$A$6:$P$205,4,FALSE)),"")</f>
        <v/>
      </c>
      <c r="F315" s="3">
        <f>IFERROR(IF(OR($C315="",NOT(ISTEXT($C315))),"",VLOOKUP($C315,'Materials'!$A$6:$P$205,5,FALSE)),"")</f>
        <v/>
      </c>
      <c r="G315" s="5" t="n"/>
      <c r="H315" s="14" t="n"/>
      <c r="I315" s="11" t="n"/>
      <c r="J315" s="11" t="n"/>
      <c r="K315" s="11" t="n"/>
    </row>
    <row r="316" ht="28" customHeight="1">
      <c r="A316" s="5" t="n"/>
      <c r="B316" s="28" t="n"/>
      <c r="C316" s="5" t="n"/>
      <c r="D316" s="3">
        <f>IFERROR(IF(OR($C316="",NOT(ISTEXT($C316))),"",VLOOKUP($C316,'Materials'!$A$6:$P$205,2,FALSE)),"")</f>
        <v/>
      </c>
      <c r="E316" s="6">
        <f>IFERROR(IF(OR($C316="",NOT(ISTEXT($C316))),"",VLOOKUP($C316,'Materials'!$A$6:$P$205,4,FALSE)),"")</f>
        <v/>
      </c>
      <c r="F316" s="3">
        <f>IFERROR(IF(OR($C316="",NOT(ISTEXT($C316))),"",VLOOKUP($C316,'Materials'!$A$6:$P$205,5,FALSE)),"")</f>
        <v/>
      </c>
      <c r="G316" s="5" t="n"/>
      <c r="H316" s="14" t="n"/>
      <c r="I316" s="11" t="n"/>
      <c r="J316" s="11" t="n"/>
      <c r="K316" s="11" t="n"/>
    </row>
    <row r="317" ht="28" customHeight="1">
      <c r="A317" s="5" t="n"/>
      <c r="B317" s="28" t="n"/>
      <c r="C317" s="5" t="n"/>
      <c r="D317" s="3">
        <f>IFERROR(IF(OR($C317="",NOT(ISTEXT($C317))),"",VLOOKUP($C317,'Materials'!$A$6:$P$205,2,FALSE)),"")</f>
        <v/>
      </c>
      <c r="E317" s="6">
        <f>IFERROR(IF(OR($C317="",NOT(ISTEXT($C317))),"",VLOOKUP($C317,'Materials'!$A$6:$P$205,4,FALSE)),"")</f>
        <v/>
      </c>
      <c r="F317" s="3">
        <f>IFERROR(IF(OR($C317="",NOT(ISTEXT($C317))),"",VLOOKUP($C317,'Materials'!$A$6:$P$205,5,FALSE)),"")</f>
        <v/>
      </c>
      <c r="G317" s="5" t="n"/>
      <c r="H317" s="14" t="n"/>
      <c r="I317" s="11" t="n"/>
      <c r="J317" s="11" t="n"/>
      <c r="K317" s="11" t="n"/>
    </row>
    <row r="318" ht="28" customHeight="1">
      <c r="A318" s="5" t="n"/>
      <c r="B318" s="28" t="n"/>
      <c r="C318" s="5" t="n"/>
      <c r="D318" s="3">
        <f>IFERROR(IF(OR($C318="",NOT(ISTEXT($C318))),"",VLOOKUP($C318,'Materials'!$A$6:$P$205,2,FALSE)),"")</f>
        <v/>
      </c>
      <c r="E318" s="6">
        <f>IFERROR(IF(OR($C318="",NOT(ISTEXT($C318))),"",VLOOKUP($C318,'Materials'!$A$6:$P$205,4,FALSE)),"")</f>
        <v/>
      </c>
      <c r="F318" s="3">
        <f>IFERROR(IF(OR($C318="",NOT(ISTEXT($C318))),"",VLOOKUP($C318,'Materials'!$A$6:$P$205,5,FALSE)),"")</f>
        <v/>
      </c>
      <c r="G318" s="5" t="n"/>
      <c r="H318" s="14" t="n"/>
      <c r="I318" s="11" t="n"/>
      <c r="J318" s="11" t="n"/>
      <c r="K318" s="11" t="n"/>
    </row>
    <row r="319" ht="28" customHeight="1">
      <c r="A319" s="5" t="n"/>
      <c r="B319" s="28" t="n"/>
      <c r="C319" s="5" t="n"/>
      <c r="D319" s="3">
        <f>IFERROR(IF(OR($C319="",NOT(ISTEXT($C319))),"",VLOOKUP($C319,'Materials'!$A$6:$P$205,2,FALSE)),"")</f>
        <v/>
      </c>
      <c r="E319" s="6">
        <f>IFERROR(IF(OR($C319="",NOT(ISTEXT($C319))),"",VLOOKUP($C319,'Materials'!$A$6:$P$205,4,FALSE)),"")</f>
        <v/>
      </c>
      <c r="F319" s="3">
        <f>IFERROR(IF(OR($C319="",NOT(ISTEXT($C319))),"",VLOOKUP($C319,'Materials'!$A$6:$P$205,5,FALSE)),"")</f>
        <v/>
      </c>
      <c r="G319" s="5" t="n"/>
      <c r="H319" s="14" t="n"/>
      <c r="I319" s="11" t="n"/>
      <c r="J319" s="11" t="n"/>
      <c r="K319" s="11" t="n"/>
    </row>
    <row r="320" ht="28" customHeight="1">
      <c r="A320" s="5" t="n"/>
      <c r="B320" s="28" t="n"/>
      <c r="C320" s="5" t="n"/>
      <c r="D320" s="3">
        <f>IFERROR(IF(OR($C320="",NOT(ISTEXT($C320))),"",VLOOKUP($C320,'Materials'!$A$6:$P$205,2,FALSE)),"")</f>
        <v/>
      </c>
      <c r="E320" s="6">
        <f>IFERROR(IF(OR($C320="",NOT(ISTEXT($C320))),"",VLOOKUP($C320,'Materials'!$A$6:$P$205,4,FALSE)),"")</f>
        <v/>
      </c>
      <c r="F320" s="3">
        <f>IFERROR(IF(OR($C320="",NOT(ISTEXT($C320))),"",VLOOKUP($C320,'Materials'!$A$6:$P$205,5,FALSE)),"")</f>
        <v/>
      </c>
      <c r="G320" s="5" t="n"/>
      <c r="H320" s="14" t="n"/>
      <c r="I320" s="11" t="n"/>
      <c r="J320" s="11" t="n"/>
      <c r="K320" s="11" t="n"/>
    </row>
    <row r="321" ht="28" customHeight="1">
      <c r="A321" s="5" t="n"/>
      <c r="B321" s="28" t="n"/>
      <c r="C321" s="5" t="n"/>
      <c r="D321" s="3">
        <f>IFERROR(IF(OR($C321="",NOT(ISTEXT($C321))),"",VLOOKUP($C321,'Materials'!$A$6:$P$205,2,FALSE)),"")</f>
        <v/>
      </c>
      <c r="E321" s="6">
        <f>IFERROR(IF(OR($C321="",NOT(ISTEXT($C321))),"",VLOOKUP($C321,'Materials'!$A$6:$P$205,4,FALSE)),"")</f>
        <v/>
      </c>
      <c r="F321" s="3">
        <f>IFERROR(IF(OR($C321="",NOT(ISTEXT($C321))),"",VLOOKUP($C321,'Materials'!$A$6:$P$205,5,FALSE)),"")</f>
        <v/>
      </c>
      <c r="G321" s="5" t="n"/>
      <c r="H321" s="14" t="n"/>
      <c r="I321" s="11" t="n"/>
      <c r="J321" s="11" t="n"/>
      <c r="K321" s="11" t="n"/>
    </row>
    <row r="322" ht="28" customHeight="1">
      <c r="A322" s="5" t="n"/>
      <c r="B322" s="28" t="n"/>
      <c r="C322" s="5" t="n"/>
      <c r="D322" s="3">
        <f>IFERROR(IF(OR($C322="",NOT(ISTEXT($C322))),"",VLOOKUP($C322,'Materials'!$A$6:$P$205,2,FALSE)),"")</f>
        <v/>
      </c>
      <c r="E322" s="6">
        <f>IFERROR(IF(OR($C322="",NOT(ISTEXT($C322))),"",VLOOKUP($C322,'Materials'!$A$6:$P$205,4,FALSE)),"")</f>
        <v/>
      </c>
      <c r="F322" s="3">
        <f>IFERROR(IF(OR($C322="",NOT(ISTEXT($C322))),"",VLOOKUP($C322,'Materials'!$A$6:$P$205,5,FALSE)),"")</f>
        <v/>
      </c>
      <c r="G322" s="5" t="n"/>
      <c r="H322" s="14" t="n"/>
      <c r="I322" s="11" t="n"/>
      <c r="J322" s="11" t="n"/>
      <c r="K322" s="11" t="n"/>
    </row>
    <row r="323" ht="28" customHeight="1">
      <c r="A323" s="5" t="n"/>
      <c r="B323" s="28" t="n"/>
      <c r="C323" s="5" t="n"/>
      <c r="D323" s="3">
        <f>IFERROR(IF(OR($C323="",NOT(ISTEXT($C323))),"",VLOOKUP($C323,'Materials'!$A$6:$P$205,2,FALSE)),"")</f>
        <v/>
      </c>
      <c r="E323" s="6">
        <f>IFERROR(IF(OR($C323="",NOT(ISTEXT($C323))),"",VLOOKUP($C323,'Materials'!$A$6:$P$205,4,FALSE)),"")</f>
        <v/>
      </c>
      <c r="F323" s="3">
        <f>IFERROR(IF(OR($C323="",NOT(ISTEXT($C323))),"",VLOOKUP($C323,'Materials'!$A$6:$P$205,5,FALSE)),"")</f>
        <v/>
      </c>
      <c r="G323" s="5" t="n"/>
      <c r="H323" s="14" t="n"/>
      <c r="I323" s="11" t="n"/>
      <c r="J323" s="11" t="n"/>
      <c r="K323" s="11" t="n"/>
    </row>
    <row r="324" ht="28" customHeight="1">
      <c r="A324" s="5" t="n"/>
      <c r="B324" s="28" t="n"/>
      <c r="C324" s="5" t="n"/>
      <c r="D324" s="3">
        <f>IFERROR(IF(OR($C324="",NOT(ISTEXT($C324))),"",VLOOKUP($C324,'Materials'!$A$6:$P$205,2,FALSE)),"")</f>
        <v/>
      </c>
      <c r="E324" s="6">
        <f>IFERROR(IF(OR($C324="",NOT(ISTEXT($C324))),"",VLOOKUP($C324,'Materials'!$A$6:$P$205,4,FALSE)),"")</f>
        <v/>
      </c>
      <c r="F324" s="3">
        <f>IFERROR(IF(OR($C324="",NOT(ISTEXT($C324))),"",VLOOKUP($C324,'Materials'!$A$6:$P$205,5,FALSE)),"")</f>
        <v/>
      </c>
      <c r="G324" s="5" t="n"/>
      <c r="H324" s="14" t="n"/>
      <c r="I324" s="11" t="n"/>
      <c r="J324" s="11" t="n"/>
      <c r="K324" s="11" t="n"/>
    </row>
    <row r="325" ht="28" customHeight="1">
      <c r="A325" s="5" t="n"/>
      <c r="B325" s="28" t="n"/>
      <c r="C325" s="5" t="n"/>
      <c r="D325" s="3">
        <f>IFERROR(IF(OR($C325="",NOT(ISTEXT($C325))),"",VLOOKUP($C325,'Materials'!$A$6:$P$205,2,FALSE)),"")</f>
        <v/>
      </c>
      <c r="E325" s="6">
        <f>IFERROR(IF(OR($C325="",NOT(ISTEXT($C325))),"",VLOOKUP($C325,'Materials'!$A$6:$P$205,4,FALSE)),"")</f>
        <v/>
      </c>
      <c r="F325" s="3">
        <f>IFERROR(IF(OR($C325="",NOT(ISTEXT($C325))),"",VLOOKUP($C325,'Materials'!$A$6:$P$205,5,FALSE)),"")</f>
        <v/>
      </c>
      <c r="G325" s="5" t="n"/>
      <c r="H325" s="14" t="n"/>
      <c r="I325" s="11" t="n"/>
      <c r="J325" s="11" t="n"/>
      <c r="K325" s="11" t="n"/>
    </row>
    <row r="326" ht="28" customHeight="1">
      <c r="A326" s="5" t="n"/>
      <c r="B326" s="28" t="n"/>
      <c r="C326" s="5" t="n"/>
      <c r="D326" s="3">
        <f>IFERROR(IF(OR($C326="",NOT(ISTEXT($C326))),"",VLOOKUP($C326,'Materials'!$A$6:$P$205,2,FALSE)),"")</f>
        <v/>
      </c>
      <c r="E326" s="6">
        <f>IFERROR(IF(OR($C326="",NOT(ISTEXT($C326))),"",VLOOKUP($C326,'Materials'!$A$6:$P$205,4,FALSE)),"")</f>
        <v/>
      </c>
      <c r="F326" s="3">
        <f>IFERROR(IF(OR($C326="",NOT(ISTEXT($C326))),"",VLOOKUP($C326,'Materials'!$A$6:$P$205,5,FALSE)),"")</f>
        <v/>
      </c>
      <c r="G326" s="5" t="n"/>
      <c r="H326" s="14" t="n"/>
      <c r="I326" s="11" t="n"/>
      <c r="J326" s="11" t="n"/>
      <c r="K326" s="11" t="n"/>
    </row>
    <row r="327" ht="28" customHeight="1">
      <c r="A327" s="5" t="n"/>
      <c r="B327" s="28" t="n"/>
      <c r="C327" s="5" t="n"/>
      <c r="D327" s="3">
        <f>IFERROR(IF(OR($C327="",NOT(ISTEXT($C327))),"",VLOOKUP($C327,'Materials'!$A$6:$P$205,2,FALSE)),"")</f>
        <v/>
      </c>
      <c r="E327" s="6">
        <f>IFERROR(IF(OR($C327="",NOT(ISTEXT($C327))),"",VLOOKUP($C327,'Materials'!$A$6:$P$205,4,FALSE)),"")</f>
        <v/>
      </c>
      <c r="F327" s="3">
        <f>IFERROR(IF(OR($C327="",NOT(ISTEXT($C327))),"",VLOOKUP($C327,'Materials'!$A$6:$P$205,5,FALSE)),"")</f>
        <v/>
      </c>
      <c r="G327" s="5" t="n"/>
      <c r="H327" s="14" t="n"/>
      <c r="I327" s="11" t="n"/>
      <c r="J327" s="11" t="n"/>
      <c r="K327" s="11" t="n"/>
    </row>
    <row r="328" ht="28" customHeight="1">
      <c r="A328" s="5" t="n"/>
      <c r="B328" s="28" t="n"/>
      <c r="C328" s="5" t="n"/>
      <c r="D328" s="3">
        <f>IFERROR(IF(OR($C328="",NOT(ISTEXT($C328))),"",VLOOKUP($C328,'Materials'!$A$6:$P$205,2,FALSE)),"")</f>
        <v/>
      </c>
      <c r="E328" s="6">
        <f>IFERROR(IF(OR($C328="",NOT(ISTEXT($C328))),"",VLOOKUP($C328,'Materials'!$A$6:$P$205,4,FALSE)),"")</f>
        <v/>
      </c>
      <c r="F328" s="3">
        <f>IFERROR(IF(OR($C328="",NOT(ISTEXT($C328))),"",VLOOKUP($C328,'Materials'!$A$6:$P$205,5,FALSE)),"")</f>
        <v/>
      </c>
      <c r="G328" s="5" t="n"/>
      <c r="H328" s="14" t="n"/>
      <c r="I328" s="11" t="n"/>
      <c r="J328" s="11" t="n"/>
      <c r="K328" s="11" t="n"/>
    </row>
    <row r="329" ht="28" customHeight="1">
      <c r="A329" s="5" t="n"/>
      <c r="B329" s="28" t="n"/>
      <c r="C329" s="5" t="n"/>
      <c r="D329" s="3">
        <f>IFERROR(IF(OR($C329="",NOT(ISTEXT($C329))),"",VLOOKUP($C329,'Materials'!$A$6:$P$205,2,FALSE)),"")</f>
        <v/>
      </c>
      <c r="E329" s="6">
        <f>IFERROR(IF(OR($C329="",NOT(ISTEXT($C329))),"",VLOOKUP($C329,'Materials'!$A$6:$P$205,4,FALSE)),"")</f>
        <v/>
      </c>
      <c r="F329" s="3">
        <f>IFERROR(IF(OR($C329="",NOT(ISTEXT($C329))),"",VLOOKUP($C329,'Materials'!$A$6:$P$205,5,FALSE)),"")</f>
        <v/>
      </c>
      <c r="G329" s="5" t="n"/>
      <c r="H329" s="14" t="n"/>
      <c r="I329" s="11" t="n"/>
      <c r="J329" s="11" t="n"/>
      <c r="K329" s="11" t="n"/>
    </row>
    <row r="330" ht="28" customHeight="1">
      <c r="A330" s="5" t="n"/>
      <c r="B330" s="28" t="n"/>
      <c r="C330" s="5" t="n"/>
      <c r="D330" s="3">
        <f>IFERROR(IF(OR($C330="",NOT(ISTEXT($C330))),"",VLOOKUP($C330,'Materials'!$A$6:$P$205,2,FALSE)),"")</f>
        <v/>
      </c>
      <c r="E330" s="6">
        <f>IFERROR(IF(OR($C330="",NOT(ISTEXT($C330))),"",VLOOKUP($C330,'Materials'!$A$6:$P$205,4,FALSE)),"")</f>
        <v/>
      </c>
      <c r="F330" s="3">
        <f>IFERROR(IF(OR($C330="",NOT(ISTEXT($C330))),"",VLOOKUP($C330,'Materials'!$A$6:$P$205,5,FALSE)),"")</f>
        <v/>
      </c>
      <c r="G330" s="5" t="n"/>
      <c r="H330" s="14" t="n"/>
      <c r="I330" s="11" t="n"/>
      <c r="J330" s="11" t="n"/>
      <c r="K330" s="11" t="n"/>
    </row>
    <row r="331" ht="28" customHeight="1">
      <c r="A331" s="5" t="n"/>
      <c r="B331" s="28" t="n"/>
      <c r="C331" s="5" t="n"/>
      <c r="D331" s="3">
        <f>IFERROR(IF(OR($C331="",NOT(ISTEXT($C331))),"",VLOOKUP($C331,'Materials'!$A$6:$P$205,2,FALSE)),"")</f>
        <v/>
      </c>
      <c r="E331" s="6">
        <f>IFERROR(IF(OR($C331="",NOT(ISTEXT($C331))),"",VLOOKUP($C331,'Materials'!$A$6:$P$205,4,FALSE)),"")</f>
        <v/>
      </c>
      <c r="F331" s="3">
        <f>IFERROR(IF(OR($C331="",NOT(ISTEXT($C331))),"",VLOOKUP($C331,'Materials'!$A$6:$P$205,5,FALSE)),"")</f>
        <v/>
      </c>
      <c r="G331" s="5" t="n"/>
      <c r="H331" s="14" t="n"/>
      <c r="I331" s="11" t="n"/>
      <c r="J331" s="11" t="n"/>
      <c r="K331" s="11" t="n"/>
    </row>
    <row r="332" ht="28" customHeight="1">
      <c r="A332" s="5" t="n"/>
      <c r="B332" s="28" t="n"/>
      <c r="C332" s="5" t="n"/>
      <c r="D332" s="3">
        <f>IFERROR(IF(OR($C332="",NOT(ISTEXT($C332))),"",VLOOKUP($C332,'Materials'!$A$6:$P$205,2,FALSE)),"")</f>
        <v/>
      </c>
      <c r="E332" s="6">
        <f>IFERROR(IF(OR($C332="",NOT(ISTEXT($C332))),"",VLOOKUP($C332,'Materials'!$A$6:$P$205,4,FALSE)),"")</f>
        <v/>
      </c>
      <c r="F332" s="3">
        <f>IFERROR(IF(OR($C332="",NOT(ISTEXT($C332))),"",VLOOKUP($C332,'Materials'!$A$6:$P$205,5,FALSE)),"")</f>
        <v/>
      </c>
      <c r="G332" s="5" t="n"/>
      <c r="H332" s="14" t="n"/>
      <c r="I332" s="11" t="n"/>
      <c r="J332" s="11" t="n"/>
      <c r="K332" s="11" t="n"/>
    </row>
    <row r="333" ht="28" customHeight="1">
      <c r="A333" s="5" t="n"/>
      <c r="B333" s="28" t="n"/>
      <c r="C333" s="5" t="n"/>
      <c r="D333" s="3">
        <f>IFERROR(IF(OR($C333="",NOT(ISTEXT($C333))),"",VLOOKUP($C333,'Materials'!$A$6:$P$205,2,FALSE)),"")</f>
        <v/>
      </c>
      <c r="E333" s="6">
        <f>IFERROR(IF(OR($C333="",NOT(ISTEXT($C333))),"",VLOOKUP($C333,'Materials'!$A$6:$P$205,4,FALSE)),"")</f>
        <v/>
      </c>
      <c r="F333" s="3">
        <f>IFERROR(IF(OR($C333="",NOT(ISTEXT($C333))),"",VLOOKUP($C333,'Materials'!$A$6:$P$205,5,FALSE)),"")</f>
        <v/>
      </c>
      <c r="G333" s="5" t="n"/>
      <c r="H333" s="14" t="n"/>
      <c r="I333" s="11" t="n"/>
      <c r="J333" s="11" t="n"/>
      <c r="K333" s="11" t="n"/>
    </row>
    <row r="334" ht="28" customHeight="1">
      <c r="A334" s="5" t="n"/>
      <c r="B334" s="28" t="n"/>
      <c r="C334" s="5" t="n"/>
      <c r="D334" s="3">
        <f>IFERROR(IF(OR($C334="",NOT(ISTEXT($C334))),"",VLOOKUP($C334,'Materials'!$A$6:$P$205,2,FALSE)),"")</f>
        <v/>
      </c>
      <c r="E334" s="6">
        <f>IFERROR(IF(OR($C334="",NOT(ISTEXT($C334))),"",VLOOKUP($C334,'Materials'!$A$6:$P$205,4,FALSE)),"")</f>
        <v/>
      </c>
      <c r="F334" s="3">
        <f>IFERROR(IF(OR($C334="",NOT(ISTEXT($C334))),"",VLOOKUP($C334,'Materials'!$A$6:$P$205,5,FALSE)),"")</f>
        <v/>
      </c>
      <c r="G334" s="5" t="n"/>
      <c r="H334" s="14" t="n"/>
      <c r="I334" s="11" t="n"/>
      <c r="J334" s="11" t="n"/>
      <c r="K334" s="11" t="n"/>
    </row>
    <row r="335" ht="28" customHeight="1">
      <c r="A335" s="5" t="n"/>
      <c r="B335" s="28" t="n"/>
      <c r="C335" s="5" t="n"/>
      <c r="D335" s="3">
        <f>IFERROR(IF(OR($C335="",NOT(ISTEXT($C335))),"",VLOOKUP($C335,'Materials'!$A$6:$P$205,2,FALSE)),"")</f>
        <v/>
      </c>
      <c r="E335" s="6">
        <f>IFERROR(IF(OR($C335="",NOT(ISTEXT($C335))),"",VLOOKUP($C335,'Materials'!$A$6:$P$205,4,FALSE)),"")</f>
        <v/>
      </c>
      <c r="F335" s="3">
        <f>IFERROR(IF(OR($C335="",NOT(ISTEXT($C335))),"",VLOOKUP($C335,'Materials'!$A$6:$P$205,5,FALSE)),"")</f>
        <v/>
      </c>
      <c r="G335" s="5" t="n"/>
      <c r="H335" s="14" t="n"/>
      <c r="I335" s="11" t="n"/>
      <c r="J335" s="11" t="n"/>
      <c r="K335" s="11" t="n"/>
    </row>
    <row r="336" ht="28" customHeight="1">
      <c r="A336" s="5" t="n"/>
      <c r="B336" s="28" t="n"/>
      <c r="C336" s="5" t="n"/>
      <c r="D336" s="3">
        <f>IFERROR(IF(OR($C336="",NOT(ISTEXT($C336))),"",VLOOKUP($C336,'Materials'!$A$6:$P$205,2,FALSE)),"")</f>
        <v/>
      </c>
      <c r="E336" s="6">
        <f>IFERROR(IF(OR($C336="",NOT(ISTEXT($C336))),"",VLOOKUP($C336,'Materials'!$A$6:$P$205,4,FALSE)),"")</f>
        <v/>
      </c>
      <c r="F336" s="3">
        <f>IFERROR(IF(OR($C336="",NOT(ISTEXT($C336))),"",VLOOKUP($C336,'Materials'!$A$6:$P$205,5,FALSE)),"")</f>
        <v/>
      </c>
      <c r="G336" s="5" t="n"/>
      <c r="H336" s="14" t="n"/>
      <c r="I336" s="11" t="n"/>
      <c r="J336" s="11" t="n"/>
      <c r="K336" s="11" t="n"/>
    </row>
    <row r="337" ht="28" customHeight="1">
      <c r="A337" s="5" t="n"/>
      <c r="B337" s="28" t="n"/>
      <c r="C337" s="5" t="n"/>
      <c r="D337" s="3">
        <f>IFERROR(IF(OR($C337="",NOT(ISTEXT($C337))),"",VLOOKUP($C337,'Materials'!$A$6:$P$205,2,FALSE)),"")</f>
        <v/>
      </c>
      <c r="E337" s="6">
        <f>IFERROR(IF(OR($C337="",NOT(ISTEXT($C337))),"",VLOOKUP($C337,'Materials'!$A$6:$P$205,4,FALSE)),"")</f>
        <v/>
      </c>
      <c r="F337" s="3">
        <f>IFERROR(IF(OR($C337="",NOT(ISTEXT($C337))),"",VLOOKUP($C337,'Materials'!$A$6:$P$205,5,FALSE)),"")</f>
        <v/>
      </c>
      <c r="G337" s="5" t="n"/>
      <c r="H337" s="14" t="n"/>
      <c r="I337" s="11" t="n"/>
      <c r="J337" s="11" t="n"/>
      <c r="K337" s="11" t="n"/>
    </row>
    <row r="338" ht="28" customHeight="1">
      <c r="A338" s="5" t="n"/>
      <c r="B338" s="28" t="n"/>
      <c r="C338" s="5" t="n"/>
      <c r="D338" s="3">
        <f>IFERROR(IF(OR($C338="",NOT(ISTEXT($C338))),"",VLOOKUP($C338,'Materials'!$A$6:$P$205,2,FALSE)),"")</f>
        <v/>
      </c>
      <c r="E338" s="6">
        <f>IFERROR(IF(OR($C338="",NOT(ISTEXT($C338))),"",VLOOKUP($C338,'Materials'!$A$6:$P$205,4,FALSE)),"")</f>
        <v/>
      </c>
      <c r="F338" s="3">
        <f>IFERROR(IF(OR($C338="",NOT(ISTEXT($C338))),"",VLOOKUP($C338,'Materials'!$A$6:$P$205,5,FALSE)),"")</f>
        <v/>
      </c>
      <c r="G338" s="5" t="n"/>
      <c r="H338" s="14" t="n"/>
      <c r="I338" s="11" t="n"/>
      <c r="J338" s="11" t="n"/>
      <c r="K338" s="11" t="n"/>
    </row>
    <row r="339" ht="28" customHeight="1">
      <c r="A339" s="5" t="n"/>
      <c r="B339" s="28" t="n"/>
      <c r="C339" s="5" t="n"/>
      <c r="D339" s="3">
        <f>IFERROR(IF(OR($C339="",NOT(ISTEXT($C339))),"",VLOOKUP($C339,'Materials'!$A$6:$P$205,2,FALSE)),"")</f>
        <v/>
      </c>
      <c r="E339" s="6">
        <f>IFERROR(IF(OR($C339="",NOT(ISTEXT($C339))),"",VLOOKUP($C339,'Materials'!$A$6:$P$205,4,FALSE)),"")</f>
        <v/>
      </c>
      <c r="F339" s="3">
        <f>IFERROR(IF(OR($C339="",NOT(ISTEXT($C339))),"",VLOOKUP($C339,'Materials'!$A$6:$P$205,5,FALSE)),"")</f>
        <v/>
      </c>
      <c r="G339" s="5" t="n"/>
      <c r="H339" s="14" t="n"/>
      <c r="I339" s="11" t="n"/>
      <c r="J339" s="11" t="n"/>
      <c r="K339" s="11" t="n"/>
    </row>
    <row r="340" ht="28" customHeight="1">
      <c r="A340" s="5" t="n"/>
      <c r="B340" s="28" t="n"/>
      <c r="C340" s="5" t="n"/>
      <c r="D340" s="3">
        <f>IFERROR(IF(OR($C340="",NOT(ISTEXT($C340))),"",VLOOKUP($C340,'Materials'!$A$6:$P$205,2,FALSE)),"")</f>
        <v/>
      </c>
      <c r="E340" s="6">
        <f>IFERROR(IF(OR($C340="",NOT(ISTEXT($C340))),"",VLOOKUP($C340,'Materials'!$A$6:$P$205,4,FALSE)),"")</f>
        <v/>
      </c>
      <c r="F340" s="3">
        <f>IFERROR(IF(OR($C340="",NOT(ISTEXT($C340))),"",VLOOKUP($C340,'Materials'!$A$6:$P$205,5,FALSE)),"")</f>
        <v/>
      </c>
      <c r="G340" s="5" t="n"/>
      <c r="H340" s="14" t="n"/>
      <c r="I340" s="11" t="n"/>
      <c r="J340" s="11" t="n"/>
      <c r="K340" s="11" t="n"/>
    </row>
    <row r="341" ht="28" customHeight="1">
      <c r="A341" s="5" t="n"/>
      <c r="B341" s="28" t="n"/>
      <c r="C341" s="5" t="n"/>
      <c r="D341" s="3">
        <f>IFERROR(IF(OR($C341="",NOT(ISTEXT($C341))),"",VLOOKUP($C341,'Materials'!$A$6:$P$205,2,FALSE)),"")</f>
        <v/>
      </c>
      <c r="E341" s="6">
        <f>IFERROR(IF(OR($C341="",NOT(ISTEXT($C341))),"",VLOOKUP($C341,'Materials'!$A$6:$P$205,4,FALSE)),"")</f>
        <v/>
      </c>
      <c r="F341" s="3">
        <f>IFERROR(IF(OR($C341="",NOT(ISTEXT($C341))),"",VLOOKUP($C341,'Materials'!$A$6:$P$205,5,FALSE)),"")</f>
        <v/>
      </c>
      <c r="G341" s="5" t="n"/>
      <c r="H341" s="14" t="n"/>
      <c r="I341" s="11" t="n"/>
      <c r="J341" s="11" t="n"/>
      <c r="K341" s="11" t="n"/>
    </row>
    <row r="342" ht="28" customHeight="1">
      <c r="A342" s="5" t="n"/>
      <c r="B342" s="28" t="n"/>
      <c r="C342" s="5" t="n"/>
      <c r="D342" s="3">
        <f>IFERROR(IF(OR($C342="",NOT(ISTEXT($C342))),"",VLOOKUP($C342,'Materials'!$A$6:$P$205,2,FALSE)),"")</f>
        <v/>
      </c>
      <c r="E342" s="6">
        <f>IFERROR(IF(OR($C342="",NOT(ISTEXT($C342))),"",VLOOKUP($C342,'Materials'!$A$6:$P$205,4,FALSE)),"")</f>
        <v/>
      </c>
      <c r="F342" s="3">
        <f>IFERROR(IF(OR($C342="",NOT(ISTEXT($C342))),"",VLOOKUP($C342,'Materials'!$A$6:$P$205,5,FALSE)),"")</f>
        <v/>
      </c>
      <c r="G342" s="5" t="n"/>
      <c r="H342" s="14" t="n"/>
      <c r="I342" s="11" t="n"/>
      <c r="J342" s="11" t="n"/>
      <c r="K342" s="11" t="n"/>
    </row>
    <row r="343" ht="28" customHeight="1">
      <c r="A343" s="5" t="n"/>
      <c r="B343" s="28" t="n"/>
      <c r="C343" s="5" t="n"/>
      <c r="D343" s="3">
        <f>IFERROR(IF(OR($C343="",NOT(ISTEXT($C343))),"",VLOOKUP($C343,'Materials'!$A$6:$P$205,2,FALSE)),"")</f>
        <v/>
      </c>
      <c r="E343" s="6">
        <f>IFERROR(IF(OR($C343="",NOT(ISTEXT($C343))),"",VLOOKUP($C343,'Materials'!$A$6:$P$205,4,FALSE)),"")</f>
        <v/>
      </c>
      <c r="F343" s="3">
        <f>IFERROR(IF(OR($C343="",NOT(ISTEXT($C343))),"",VLOOKUP($C343,'Materials'!$A$6:$P$205,5,FALSE)),"")</f>
        <v/>
      </c>
      <c r="G343" s="5" t="n"/>
      <c r="H343" s="14" t="n"/>
      <c r="I343" s="11" t="n"/>
      <c r="J343" s="11" t="n"/>
      <c r="K343" s="11" t="n"/>
    </row>
    <row r="344" ht="28" customHeight="1">
      <c r="A344" s="5" t="n"/>
      <c r="B344" s="28" t="n"/>
      <c r="C344" s="5" t="n"/>
      <c r="D344" s="3">
        <f>IFERROR(IF(OR($C344="",NOT(ISTEXT($C344))),"",VLOOKUP($C344,'Materials'!$A$6:$P$205,2,FALSE)),"")</f>
        <v/>
      </c>
      <c r="E344" s="6">
        <f>IFERROR(IF(OR($C344="",NOT(ISTEXT($C344))),"",VLOOKUP($C344,'Materials'!$A$6:$P$205,4,FALSE)),"")</f>
        <v/>
      </c>
      <c r="F344" s="3">
        <f>IFERROR(IF(OR($C344="",NOT(ISTEXT($C344))),"",VLOOKUP($C344,'Materials'!$A$6:$P$205,5,FALSE)),"")</f>
        <v/>
      </c>
      <c r="G344" s="5" t="n"/>
      <c r="H344" s="14" t="n"/>
      <c r="I344" s="11" t="n"/>
      <c r="J344" s="11" t="n"/>
      <c r="K344" s="11" t="n"/>
    </row>
    <row r="345" ht="28" customHeight="1">
      <c r="A345" s="5" t="n"/>
      <c r="B345" s="28" t="n"/>
      <c r="C345" s="5" t="n"/>
      <c r="D345" s="3">
        <f>IFERROR(IF(OR($C345="",NOT(ISTEXT($C345))),"",VLOOKUP($C345,'Materials'!$A$6:$P$205,2,FALSE)),"")</f>
        <v/>
      </c>
      <c r="E345" s="6">
        <f>IFERROR(IF(OR($C345="",NOT(ISTEXT($C345))),"",VLOOKUP($C345,'Materials'!$A$6:$P$205,4,FALSE)),"")</f>
        <v/>
      </c>
      <c r="F345" s="3">
        <f>IFERROR(IF(OR($C345="",NOT(ISTEXT($C345))),"",VLOOKUP($C345,'Materials'!$A$6:$P$205,5,FALSE)),"")</f>
        <v/>
      </c>
      <c r="G345" s="5" t="n"/>
      <c r="H345" s="14" t="n"/>
      <c r="I345" s="11" t="n"/>
      <c r="J345" s="11" t="n"/>
      <c r="K345" s="11" t="n"/>
    </row>
    <row r="346" ht="28" customHeight="1">
      <c r="A346" s="5" t="n"/>
      <c r="B346" s="28" t="n"/>
      <c r="C346" s="5" t="n"/>
      <c r="D346" s="3">
        <f>IFERROR(IF(OR($C346="",NOT(ISTEXT($C346))),"",VLOOKUP($C346,'Materials'!$A$6:$P$205,2,FALSE)),"")</f>
        <v/>
      </c>
      <c r="E346" s="6">
        <f>IFERROR(IF(OR($C346="",NOT(ISTEXT($C346))),"",VLOOKUP($C346,'Materials'!$A$6:$P$205,4,FALSE)),"")</f>
        <v/>
      </c>
      <c r="F346" s="3">
        <f>IFERROR(IF(OR($C346="",NOT(ISTEXT($C346))),"",VLOOKUP($C346,'Materials'!$A$6:$P$205,5,FALSE)),"")</f>
        <v/>
      </c>
      <c r="G346" s="5" t="n"/>
      <c r="H346" s="14" t="n"/>
      <c r="I346" s="11" t="n"/>
      <c r="J346" s="11" t="n"/>
      <c r="K346" s="11" t="n"/>
    </row>
    <row r="347" ht="28" customHeight="1">
      <c r="A347" s="5" t="n"/>
      <c r="B347" s="28" t="n"/>
      <c r="C347" s="5" t="n"/>
      <c r="D347" s="3">
        <f>IFERROR(IF(OR($C347="",NOT(ISTEXT($C347))),"",VLOOKUP($C347,'Materials'!$A$6:$P$205,2,FALSE)),"")</f>
        <v/>
      </c>
      <c r="E347" s="6">
        <f>IFERROR(IF(OR($C347="",NOT(ISTEXT($C347))),"",VLOOKUP($C347,'Materials'!$A$6:$P$205,4,FALSE)),"")</f>
        <v/>
      </c>
      <c r="F347" s="3">
        <f>IFERROR(IF(OR($C347="",NOT(ISTEXT($C347))),"",VLOOKUP($C347,'Materials'!$A$6:$P$205,5,FALSE)),"")</f>
        <v/>
      </c>
      <c r="G347" s="5" t="n"/>
      <c r="H347" s="14" t="n"/>
      <c r="I347" s="11" t="n"/>
      <c r="J347" s="11" t="n"/>
      <c r="K347" s="11" t="n"/>
    </row>
    <row r="348" ht="28" customHeight="1">
      <c r="A348" s="5" t="n"/>
      <c r="B348" s="28" t="n"/>
      <c r="C348" s="5" t="n"/>
      <c r="D348" s="3">
        <f>IFERROR(IF(OR($C348="",NOT(ISTEXT($C348))),"",VLOOKUP($C348,'Materials'!$A$6:$P$205,2,FALSE)),"")</f>
        <v/>
      </c>
      <c r="E348" s="6">
        <f>IFERROR(IF(OR($C348="",NOT(ISTEXT($C348))),"",VLOOKUP($C348,'Materials'!$A$6:$P$205,4,FALSE)),"")</f>
        <v/>
      </c>
      <c r="F348" s="3">
        <f>IFERROR(IF(OR($C348="",NOT(ISTEXT($C348))),"",VLOOKUP($C348,'Materials'!$A$6:$P$205,5,FALSE)),"")</f>
        <v/>
      </c>
      <c r="G348" s="5" t="n"/>
      <c r="H348" s="14" t="n"/>
      <c r="I348" s="11" t="n"/>
      <c r="J348" s="11" t="n"/>
      <c r="K348" s="11" t="n"/>
    </row>
    <row r="349" ht="28" customHeight="1">
      <c r="A349" s="5" t="n"/>
      <c r="B349" s="28" t="n"/>
      <c r="C349" s="5" t="n"/>
      <c r="D349" s="3">
        <f>IFERROR(IF(OR($C349="",NOT(ISTEXT($C349))),"",VLOOKUP($C349,'Materials'!$A$6:$P$205,2,FALSE)),"")</f>
        <v/>
      </c>
      <c r="E349" s="6">
        <f>IFERROR(IF(OR($C349="",NOT(ISTEXT($C349))),"",VLOOKUP($C349,'Materials'!$A$6:$P$205,4,FALSE)),"")</f>
        <v/>
      </c>
      <c r="F349" s="3">
        <f>IFERROR(IF(OR($C349="",NOT(ISTEXT($C349))),"",VLOOKUP($C349,'Materials'!$A$6:$P$205,5,FALSE)),"")</f>
        <v/>
      </c>
      <c r="G349" s="5" t="n"/>
      <c r="H349" s="14" t="n"/>
      <c r="I349" s="11" t="n"/>
      <c r="J349" s="11" t="n"/>
      <c r="K349" s="11" t="n"/>
    </row>
    <row r="350" ht="28" customHeight="1">
      <c r="A350" s="5" t="n"/>
      <c r="B350" s="28" t="n"/>
      <c r="C350" s="5" t="n"/>
      <c r="D350" s="3">
        <f>IFERROR(IF(OR($C350="",NOT(ISTEXT($C350))),"",VLOOKUP($C350,'Materials'!$A$6:$P$205,2,FALSE)),"")</f>
        <v/>
      </c>
      <c r="E350" s="6">
        <f>IFERROR(IF(OR($C350="",NOT(ISTEXT($C350))),"",VLOOKUP($C350,'Materials'!$A$6:$P$205,4,FALSE)),"")</f>
        <v/>
      </c>
      <c r="F350" s="3">
        <f>IFERROR(IF(OR($C350="",NOT(ISTEXT($C350))),"",VLOOKUP($C350,'Materials'!$A$6:$P$205,5,FALSE)),"")</f>
        <v/>
      </c>
      <c r="G350" s="5" t="n"/>
      <c r="H350" s="14" t="n"/>
      <c r="I350" s="11" t="n"/>
      <c r="J350" s="11" t="n"/>
      <c r="K350" s="11" t="n"/>
    </row>
    <row r="351" ht="28" customHeight="1">
      <c r="A351" s="5" t="n"/>
      <c r="B351" s="28" t="n"/>
      <c r="C351" s="5" t="n"/>
      <c r="D351" s="3">
        <f>IFERROR(IF(OR($C351="",NOT(ISTEXT($C351))),"",VLOOKUP($C351,'Materials'!$A$6:$P$205,2,FALSE)),"")</f>
        <v/>
      </c>
      <c r="E351" s="6">
        <f>IFERROR(IF(OR($C351="",NOT(ISTEXT($C351))),"",VLOOKUP($C351,'Materials'!$A$6:$P$205,4,FALSE)),"")</f>
        <v/>
      </c>
      <c r="F351" s="3">
        <f>IFERROR(IF(OR($C351="",NOT(ISTEXT($C351))),"",VLOOKUP($C351,'Materials'!$A$6:$P$205,5,FALSE)),"")</f>
        <v/>
      </c>
      <c r="G351" s="5" t="n"/>
      <c r="H351" s="14" t="n"/>
      <c r="I351" s="11" t="n"/>
      <c r="J351" s="11" t="n"/>
      <c r="K351" s="11" t="n"/>
    </row>
    <row r="352" ht="28" customHeight="1">
      <c r="A352" s="5" t="n"/>
      <c r="B352" s="28" t="n"/>
      <c r="C352" s="5" t="n"/>
      <c r="D352" s="3">
        <f>IFERROR(IF(OR($C352="",NOT(ISTEXT($C352))),"",VLOOKUP($C352,'Materials'!$A$6:$P$205,2,FALSE)),"")</f>
        <v/>
      </c>
      <c r="E352" s="6">
        <f>IFERROR(IF(OR($C352="",NOT(ISTEXT($C352))),"",VLOOKUP($C352,'Materials'!$A$6:$P$205,4,FALSE)),"")</f>
        <v/>
      </c>
      <c r="F352" s="3">
        <f>IFERROR(IF(OR($C352="",NOT(ISTEXT($C352))),"",VLOOKUP($C352,'Materials'!$A$6:$P$205,5,FALSE)),"")</f>
        <v/>
      </c>
      <c r="G352" s="5" t="n"/>
      <c r="H352" s="14" t="n"/>
      <c r="I352" s="11" t="n"/>
      <c r="J352" s="11" t="n"/>
      <c r="K352" s="11" t="n"/>
    </row>
    <row r="353" ht="28" customHeight="1">
      <c r="A353" s="5" t="n"/>
      <c r="B353" s="28" t="n"/>
      <c r="C353" s="5" t="n"/>
      <c r="D353" s="3">
        <f>IFERROR(IF(OR($C353="",NOT(ISTEXT($C353))),"",VLOOKUP($C353,'Materials'!$A$6:$P$205,2,FALSE)),"")</f>
        <v/>
      </c>
      <c r="E353" s="6">
        <f>IFERROR(IF(OR($C353="",NOT(ISTEXT($C353))),"",VLOOKUP($C353,'Materials'!$A$6:$P$205,4,FALSE)),"")</f>
        <v/>
      </c>
      <c r="F353" s="3">
        <f>IFERROR(IF(OR($C353="",NOT(ISTEXT($C353))),"",VLOOKUP($C353,'Materials'!$A$6:$P$205,5,FALSE)),"")</f>
        <v/>
      </c>
      <c r="G353" s="5" t="n"/>
      <c r="H353" s="14" t="n"/>
      <c r="I353" s="11" t="n"/>
      <c r="J353" s="11" t="n"/>
      <c r="K353" s="11" t="n"/>
    </row>
    <row r="354" ht="28" customHeight="1">
      <c r="A354" s="5" t="n"/>
      <c r="B354" s="28" t="n"/>
      <c r="C354" s="5" t="n"/>
      <c r="D354" s="3">
        <f>IFERROR(IF(OR($C354="",NOT(ISTEXT($C354))),"",VLOOKUP($C354,'Materials'!$A$6:$P$205,2,FALSE)),"")</f>
        <v/>
      </c>
      <c r="E354" s="6">
        <f>IFERROR(IF(OR($C354="",NOT(ISTEXT($C354))),"",VLOOKUP($C354,'Materials'!$A$6:$P$205,4,FALSE)),"")</f>
        <v/>
      </c>
      <c r="F354" s="3">
        <f>IFERROR(IF(OR($C354="",NOT(ISTEXT($C354))),"",VLOOKUP($C354,'Materials'!$A$6:$P$205,5,FALSE)),"")</f>
        <v/>
      </c>
      <c r="G354" s="5" t="n"/>
      <c r="H354" s="14" t="n"/>
      <c r="I354" s="11" t="n"/>
      <c r="J354" s="11" t="n"/>
      <c r="K354" s="11" t="n"/>
    </row>
    <row r="355" ht="28" customHeight="1">
      <c r="A355" s="5" t="n"/>
      <c r="B355" s="28" t="n"/>
      <c r="C355" s="5" t="n"/>
      <c r="D355" s="3">
        <f>IFERROR(IF(OR($C355="",NOT(ISTEXT($C355))),"",VLOOKUP($C355,'Materials'!$A$6:$P$205,2,FALSE)),"")</f>
        <v/>
      </c>
      <c r="E355" s="6">
        <f>IFERROR(IF(OR($C355="",NOT(ISTEXT($C355))),"",VLOOKUP($C355,'Materials'!$A$6:$P$205,4,FALSE)),"")</f>
        <v/>
      </c>
      <c r="F355" s="3">
        <f>IFERROR(IF(OR($C355="",NOT(ISTEXT($C355))),"",VLOOKUP($C355,'Materials'!$A$6:$P$205,5,FALSE)),"")</f>
        <v/>
      </c>
      <c r="G355" s="5" t="n"/>
      <c r="H355" s="14" t="n"/>
      <c r="I355" s="11" t="n"/>
      <c r="J355" s="11" t="n"/>
      <c r="K355" s="11" t="n"/>
    </row>
    <row r="356" ht="28" customHeight="1">
      <c r="A356" s="5" t="n"/>
      <c r="B356" s="28" t="n"/>
      <c r="C356" s="5" t="n"/>
      <c r="D356" s="3">
        <f>IFERROR(IF(OR($C356="",NOT(ISTEXT($C356))),"",VLOOKUP($C356,'Materials'!$A$6:$P$205,2,FALSE)),"")</f>
        <v/>
      </c>
      <c r="E356" s="6">
        <f>IFERROR(IF(OR($C356="",NOT(ISTEXT($C356))),"",VLOOKUP($C356,'Materials'!$A$6:$P$205,4,FALSE)),"")</f>
        <v/>
      </c>
      <c r="F356" s="3">
        <f>IFERROR(IF(OR($C356="",NOT(ISTEXT($C356))),"",VLOOKUP($C356,'Materials'!$A$6:$P$205,5,FALSE)),"")</f>
        <v/>
      </c>
      <c r="G356" s="5" t="n"/>
      <c r="H356" s="14" t="n"/>
      <c r="I356" s="11" t="n"/>
      <c r="J356" s="11" t="n"/>
      <c r="K356" s="11" t="n"/>
    </row>
    <row r="357" ht="28" customHeight="1">
      <c r="A357" s="5" t="n"/>
      <c r="B357" s="28" t="n"/>
      <c r="C357" s="5" t="n"/>
      <c r="D357" s="3">
        <f>IFERROR(IF(OR($C357="",NOT(ISTEXT($C357))),"",VLOOKUP($C357,'Materials'!$A$6:$P$205,2,FALSE)),"")</f>
        <v/>
      </c>
      <c r="E357" s="6">
        <f>IFERROR(IF(OR($C357="",NOT(ISTEXT($C357))),"",VLOOKUP($C357,'Materials'!$A$6:$P$205,4,FALSE)),"")</f>
        <v/>
      </c>
      <c r="F357" s="3">
        <f>IFERROR(IF(OR($C357="",NOT(ISTEXT($C357))),"",VLOOKUP($C357,'Materials'!$A$6:$P$205,5,FALSE)),"")</f>
        <v/>
      </c>
      <c r="G357" s="5" t="n"/>
      <c r="H357" s="14" t="n"/>
      <c r="I357" s="11" t="n"/>
      <c r="J357" s="11" t="n"/>
      <c r="K357" s="11" t="n"/>
    </row>
    <row r="358" ht="28" customHeight="1">
      <c r="A358" s="5" t="n"/>
      <c r="B358" s="28" t="n"/>
      <c r="C358" s="5" t="n"/>
      <c r="D358" s="3">
        <f>IFERROR(IF(OR($C358="",NOT(ISTEXT($C358))),"",VLOOKUP($C358,'Materials'!$A$6:$P$205,2,FALSE)),"")</f>
        <v/>
      </c>
      <c r="E358" s="6">
        <f>IFERROR(IF(OR($C358="",NOT(ISTEXT($C358))),"",VLOOKUP($C358,'Materials'!$A$6:$P$205,4,FALSE)),"")</f>
        <v/>
      </c>
      <c r="F358" s="3">
        <f>IFERROR(IF(OR($C358="",NOT(ISTEXT($C358))),"",VLOOKUP($C358,'Materials'!$A$6:$P$205,5,FALSE)),"")</f>
        <v/>
      </c>
      <c r="G358" s="5" t="n"/>
      <c r="H358" s="14" t="n"/>
      <c r="I358" s="11" t="n"/>
      <c r="J358" s="11" t="n"/>
      <c r="K358" s="11" t="n"/>
    </row>
    <row r="359" ht="28" customHeight="1">
      <c r="A359" s="5" t="n"/>
      <c r="B359" s="28" t="n"/>
      <c r="C359" s="5" t="n"/>
      <c r="D359" s="3">
        <f>IFERROR(IF(OR($C359="",NOT(ISTEXT($C359))),"",VLOOKUP($C359,'Materials'!$A$6:$P$205,2,FALSE)),"")</f>
        <v/>
      </c>
      <c r="E359" s="6">
        <f>IFERROR(IF(OR($C359="",NOT(ISTEXT($C359))),"",VLOOKUP($C359,'Materials'!$A$6:$P$205,4,FALSE)),"")</f>
        <v/>
      </c>
      <c r="F359" s="3">
        <f>IFERROR(IF(OR($C359="",NOT(ISTEXT($C359))),"",VLOOKUP($C359,'Materials'!$A$6:$P$205,5,FALSE)),"")</f>
        <v/>
      </c>
      <c r="G359" s="5" t="n"/>
      <c r="H359" s="14" t="n"/>
      <c r="I359" s="11" t="n"/>
      <c r="J359" s="11" t="n"/>
      <c r="K359" s="11" t="n"/>
    </row>
    <row r="360" ht="28" customHeight="1">
      <c r="A360" s="5" t="n"/>
      <c r="B360" s="28" t="n"/>
      <c r="C360" s="5" t="n"/>
      <c r="D360" s="3">
        <f>IFERROR(IF(OR($C360="",NOT(ISTEXT($C360))),"",VLOOKUP($C360,'Materials'!$A$6:$P$205,2,FALSE)),"")</f>
        <v/>
      </c>
      <c r="E360" s="6">
        <f>IFERROR(IF(OR($C360="",NOT(ISTEXT($C360))),"",VLOOKUP($C360,'Materials'!$A$6:$P$205,4,FALSE)),"")</f>
        <v/>
      </c>
      <c r="F360" s="3">
        <f>IFERROR(IF(OR($C360="",NOT(ISTEXT($C360))),"",VLOOKUP($C360,'Materials'!$A$6:$P$205,5,FALSE)),"")</f>
        <v/>
      </c>
      <c r="G360" s="5" t="n"/>
      <c r="H360" s="14" t="n"/>
      <c r="I360" s="11" t="n"/>
      <c r="J360" s="11" t="n"/>
      <c r="K360" s="11" t="n"/>
    </row>
    <row r="361" ht="28" customHeight="1">
      <c r="A361" s="5" t="n"/>
      <c r="B361" s="28" t="n"/>
      <c r="C361" s="5" t="n"/>
      <c r="D361" s="3">
        <f>IFERROR(IF(OR($C361="",NOT(ISTEXT($C361))),"",VLOOKUP($C361,'Materials'!$A$6:$P$205,2,FALSE)),"")</f>
        <v/>
      </c>
      <c r="E361" s="6">
        <f>IFERROR(IF(OR($C361="",NOT(ISTEXT($C361))),"",VLOOKUP($C361,'Materials'!$A$6:$P$205,4,FALSE)),"")</f>
        <v/>
      </c>
      <c r="F361" s="3">
        <f>IFERROR(IF(OR($C361="",NOT(ISTEXT($C361))),"",VLOOKUP($C361,'Materials'!$A$6:$P$205,5,FALSE)),"")</f>
        <v/>
      </c>
      <c r="G361" s="5" t="n"/>
      <c r="H361" s="14" t="n"/>
      <c r="I361" s="11" t="n"/>
      <c r="J361" s="11" t="n"/>
      <c r="K361" s="11" t="n"/>
    </row>
    <row r="362" ht="28" customHeight="1">
      <c r="A362" s="5" t="n"/>
      <c r="B362" s="28" t="n"/>
      <c r="C362" s="5" t="n"/>
      <c r="D362" s="3">
        <f>IFERROR(IF(OR($C362="",NOT(ISTEXT($C362))),"",VLOOKUP($C362,'Materials'!$A$6:$P$205,2,FALSE)),"")</f>
        <v/>
      </c>
      <c r="E362" s="6">
        <f>IFERROR(IF(OR($C362="",NOT(ISTEXT($C362))),"",VLOOKUP($C362,'Materials'!$A$6:$P$205,4,FALSE)),"")</f>
        <v/>
      </c>
      <c r="F362" s="3">
        <f>IFERROR(IF(OR($C362="",NOT(ISTEXT($C362))),"",VLOOKUP($C362,'Materials'!$A$6:$P$205,5,FALSE)),"")</f>
        <v/>
      </c>
      <c r="G362" s="5" t="n"/>
      <c r="H362" s="14" t="n"/>
      <c r="I362" s="11" t="n"/>
      <c r="J362" s="11" t="n"/>
      <c r="K362" s="11" t="n"/>
    </row>
    <row r="363" ht="28" customHeight="1">
      <c r="A363" s="5" t="n"/>
      <c r="B363" s="28" t="n"/>
      <c r="C363" s="5" t="n"/>
      <c r="D363" s="3">
        <f>IFERROR(IF(OR($C363="",NOT(ISTEXT($C363))),"",VLOOKUP($C363,'Materials'!$A$6:$P$205,2,FALSE)),"")</f>
        <v/>
      </c>
      <c r="E363" s="6">
        <f>IFERROR(IF(OR($C363="",NOT(ISTEXT($C363))),"",VLOOKUP($C363,'Materials'!$A$6:$P$205,4,FALSE)),"")</f>
        <v/>
      </c>
      <c r="F363" s="3">
        <f>IFERROR(IF(OR($C363="",NOT(ISTEXT($C363))),"",VLOOKUP($C363,'Materials'!$A$6:$P$205,5,FALSE)),"")</f>
        <v/>
      </c>
      <c r="G363" s="5" t="n"/>
      <c r="H363" s="14" t="n"/>
      <c r="I363" s="11" t="n"/>
      <c r="J363" s="11" t="n"/>
      <c r="K363" s="11" t="n"/>
    </row>
    <row r="364" ht="28" customHeight="1">
      <c r="A364" s="5" t="n"/>
      <c r="B364" s="28" t="n"/>
      <c r="C364" s="5" t="n"/>
      <c r="D364" s="3">
        <f>IFERROR(IF(OR($C364="",NOT(ISTEXT($C364))),"",VLOOKUP($C364,'Materials'!$A$6:$P$205,2,FALSE)),"")</f>
        <v/>
      </c>
      <c r="E364" s="6">
        <f>IFERROR(IF(OR($C364="",NOT(ISTEXT($C364))),"",VLOOKUP($C364,'Materials'!$A$6:$P$205,4,FALSE)),"")</f>
        <v/>
      </c>
      <c r="F364" s="3">
        <f>IFERROR(IF(OR($C364="",NOT(ISTEXT($C364))),"",VLOOKUP($C364,'Materials'!$A$6:$P$205,5,FALSE)),"")</f>
        <v/>
      </c>
      <c r="G364" s="5" t="n"/>
      <c r="H364" s="14" t="n"/>
      <c r="I364" s="11" t="n"/>
      <c r="J364" s="11" t="n"/>
      <c r="K364" s="11" t="n"/>
    </row>
    <row r="365" ht="28" customHeight="1">
      <c r="A365" s="5" t="n"/>
      <c r="B365" s="28" t="n"/>
      <c r="C365" s="5" t="n"/>
      <c r="D365" s="3">
        <f>IFERROR(IF(OR($C365="",NOT(ISTEXT($C365))),"",VLOOKUP($C365,'Materials'!$A$6:$P$205,2,FALSE)),"")</f>
        <v/>
      </c>
      <c r="E365" s="6">
        <f>IFERROR(IF(OR($C365="",NOT(ISTEXT($C365))),"",VLOOKUP($C365,'Materials'!$A$6:$P$205,4,FALSE)),"")</f>
        <v/>
      </c>
      <c r="F365" s="3">
        <f>IFERROR(IF(OR($C365="",NOT(ISTEXT($C365))),"",VLOOKUP($C365,'Materials'!$A$6:$P$205,5,FALSE)),"")</f>
        <v/>
      </c>
      <c r="G365" s="5" t="n"/>
      <c r="H365" s="14" t="n"/>
      <c r="I365" s="11" t="n"/>
      <c r="J365" s="11" t="n"/>
      <c r="K365" s="11" t="n"/>
    </row>
    <row r="366" ht="28" customHeight="1">
      <c r="A366" s="5" t="n"/>
      <c r="B366" s="28" t="n"/>
      <c r="C366" s="5" t="n"/>
      <c r="D366" s="3">
        <f>IFERROR(IF(OR($C366="",NOT(ISTEXT($C366))),"",VLOOKUP($C366,'Materials'!$A$6:$P$205,2,FALSE)),"")</f>
        <v/>
      </c>
      <c r="E366" s="6">
        <f>IFERROR(IF(OR($C366="",NOT(ISTEXT($C366))),"",VLOOKUP($C366,'Materials'!$A$6:$P$205,4,FALSE)),"")</f>
        <v/>
      </c>
      <c r="F366" s="3">
        <f>IFERROR(IF(OR($C366="",NOT(ISTEXT($C366))),"",VLOOKUP($C366,'Materials'!$A$6:$P$205,5,FALSE)),"")</f>
        <v/>
      </c>
      <c r="G366" s="5" t="n"/>
      <c r="H366" s="14" t="n"/>
      <c r="I366" s="11" t="n"/>
      <c r="J366" s="11" t="n"/>
      <c r="K366" s="11" t="n"/>
    </row>
    <row r="367" ht="28" customHeight="1">
      <c r="A367" s="5" t="n"/>
      <c r="B367" s="28" t="n"/>
      <c r="C367" s="5" t="n"/>
      <c r="D367" s="3">
        <f>IFERROR(IF(OR($C367="",NOT(ISTEXT($C367))),"",VLOOKUP($C367,'Materials'!$A$6:$P$205,2,FALSE)),"")</f>
        <v/>
      </c>
      <c r="E367" s="6">
        <f>IFERROR(IF(OR($C367="",NOT(ISTEXT($C367))),"",VLOOKUP($C367,'Materials'!$A$6:$P$205,4,FALSE)),"")</f>
        <v/>
      </c>
      <c r="F367" s="3">
        <f>IFERROR(IF(OR($C367="",NOT(ISTEXT($C367))),"",VLOOKUP($C367,'Materials'!$A$6:$P$205,5,FALSE)),"")</f>
        <v/>
      </c>
      <c r="G367" s="5" t="n"/>
      <c r="H367" s="14" t="n"/>
      <c r="I367" s="11" t="n"/>
      <c r="J367" s="11" t="n"/>
      <c r="K367" s="11" t="n"/>
    </row>
    <row r="368" ht="28" customHeight="1">
      <c r="A368" s="5" t="n"/>
      <c r="B368" s="28" t="n"/>
      <c r="C368" s="5" t="n"/>
      <c r="D368" s="3">
        <f>IFERROR(IF(OR($C368="",NOT(ISTEXT($C368))),"",VLOOKUP($C368,'Materials'!$A$6:$P$205,2,FALSE)),"")</f>
        <v/>
      </c>
      <c r="E368" s="6">
        <f>IFERROR(IF(OR($C368="",NOT(ISTEXT($C368))),"",VLOOKUP($C368,'Materials'!$A$6:$P$205,4,FALSE)),"")</f>
        <v/>
      </c>
      <c r="F368" s="3">
        <f>IFERROR(IF(OR($C368="",NOT(ISTEXT($C368))),"",VLOOKUP($C368,'Materials'!$A$6:$P$205,5,FALSE)),"")</f>
        <v/>
      </c>
      <c r="G368" s="5" t="n"/>
      <c r="H368" s="14" t="n"/>
      <c r="I368" s="11" t="n"/>
      <c r="J368" s="11" t="n"/>
      <c r="K368" s="11" t="n"/>
    </row>
    <row r="369" ht="28" customHeight="1">
      <c r="A369" s="5" t="n"/>
      <c r="B369" s="28" t="n"/>
      <c r="C369" s="5" t="n"/>
      <c r="D369" s="3">
        <f>IFERROR(IF(OR($C369="",NOT(ISTEXT($C369))),"",VLOOKUP($C369,'Materials'!$A$6:$P$205,2,FALSE)),"")</f>
        <v/>
      </c>
      <c r="E369" s="6">
        <f>IFERROR(IF(OR($C369="",NOT(ISTEXT($C369))),"",VLOOKUP($C369,'Materials'!$A$6:$P$205,4,FALSE)),"")</f>
        <v/>
      </c>
      <c r="F369" s="3">
        <f>IFERROR(IF(OR($C369="",NOT(ISTEXT($C369))),"",VLOOKUP($C369,'Materials'!$A$6:$P$205,5,FALSE)),"")</f>
        <v/>
      </c>
      <c r="G369" s="5" t="n"/>
      <c r="H369" s="14" t="n"/>
      <c r="I369" s="11" t="n"/>
      <c r="J369" s="11" t="n"/>
      <c r="K369" s="11" t="n"/>
    </row>
    <row r="370" ht="28" customHeight="1">
      <c r="A370" s="5" t="n"/>
      <c r="B370" s="28" t="n"/>
      <c r="C370" s="5" t="n"/>
      <c r="D370" s="3">
        <f>IFERROR(IF(OR($C370="",NOT(ISTEXT($C370))),"",VLOOKUP($C370,'Materials'!$A$6:$P$205,2,FALSE)),"")</f>
        <v/>
      </c>
      <c r="E370" s="6">
        <f>IFERROR(IF(OR($C370="",NOT(ISTEXT($C370))),"",VLOOKUP($C370,'Materials'!$A$6:$P$205,4,FALSE)),"")</f>
        <v/>
      </c>
      <c r="F370" s="3">
        <f>IFERROR(IF(OR($C370="",NOT(ISTEXT($C370))),"",VLOOKUP($C370,'Materials'!$A$6:$P$205,5,FALSE)),"")</f>
        <v/>
      </c>
      <c r="G370" s="5" t="n"/>
      <c r="H370" s="14" t="n"/>
      <c r="I370" s="11" t="n"/>
      <c r="J370" s="11" t="n"/>
      <c r="K370" s="11" t="n"/>
    </row>
    <row r="371" ht="28" customHeight="1">
      <c r="A371" s="5" t="n"/>
      <c r="B371" s="28" t="n"/>
      <c r="C371" s="5" t="n"/>
      <c r="D371" s="3">
        <f>IFERROR(IF(OR($C371="",NOT(ISTEXT($C371))),"",VLOOKUP($C371,'Materials'!$A$6:$P$205,2,FALSE)),"")</f>
        <v/>
      </c>
      <c r="E371" s="6">
        <f>IFERROR(IF(OR($C371="",NOT(ISTEXT($C371))),"",VLOOKUP($C371,'Materials'!$A$6:$P$205,4,FALSE)),"")</f>
        <v/>
      </c>
      <c r="F371" s="3">
        <f>IFERROR(IF(OR($C371="",NOT(ISTEXT($C371))),"",VLOOKUP($C371,'Materials'!$A$6:$P$205,5,FALSE)),"")</f>
        <v/>
      </c>
      <c r="G371" s="5" t="n"/>
      <c r="H371" s="14" t="n"/>
      <c r="I371" s="11" t="n"/>
      <c r="J371" s="11" t="n"/>
      <c r="K371" s="11" t="n"/>
    </row>
    <row r="372" ht="28" customHeight="1">
      <c r="A372" s="5" t="n"/>
      <c r="B372" s="28" t="n"/>
      <c r="C372" s="5" t="n"/>
      <c r="D372" s="3">
        <f>IFERROR(IF(OR($C372="",NOT(ISTEXT($C372))),"",VLOOKUP($C372,'Materials'!$A$6:$P$205,2,FALSE)),"")</f>
        <v/>
      </c>
      <c r="E372" s="6">
        <f>IFERROR(IF(OR($C372="",NOT(ISTEXT($C372))),"",VLOOKUP($C372,'Materials'!$A$6:$P$205,4,FALSE)),"")</f>
        <v/>
      </c>
      <c r="F372" s="3">
        <f>IFERROR(IF(OR($C372="",NOT(ISTEXT($C372))),"",VLOOKUP($C372,'Materials'!$A$6:$P$205,5,FALSE)),"")</f>
        <v/>
      </c>
      <c r="G372" s="5" t="n"/>
      <c r="H372" s="14" t="n"/>
      <c r="I372" s="11" t="n"/>
      <c r="J372" s="11" t="n"/>
      <c r="K372" s="11" t="n"/>
    </row>
    <row r="373" ht="28" customHeight="1">
      <c r="A373" s="5" t="n"/>
      <c r="B373" s="28" t="n"/>
      <c r="C373" s="5" t="n"/>
      <c r="D373" s="3">
        <f>IFERROR(IF(OR($C373="",NOT(ISTEXT($C373))),"",VLOOKUP($C373,'Materials'!$A$6:$P$205,2,FALSE)),"")</f>
        <v/>
      </c>
      <c r="E373" s="6">
        <f>IFERROR(IF(OR($C373="",NOT(ISTEXT($C373))),"",VLOOKUP($C373,'Materials'!$A$6:$P$205,4,FALSE)),"")</f>
        <v/>
      </c>
      <c r="F373" s="3">
        <f>IFERROR(IF(OR($C373="",NOT(ISTEXT($C373))),"",VLOOKUP($C373,'Materials'!$A$6:$P$205,5,FALSE)),"")</f>
        <v/>
      </c>
      <c r="G373" s="5" t="n"/>
      <c r="H373" s="14" t="n"/>
      <c r="I373" s="11" t="n"/>
      <c r="J373" s="11" t="n"/>
      <c r="K373" s="11" t="n"/>
    </row>
    <row r="374" ht="28" customHeight="1">
      <c r="A374" s="5" t="n"/>
      <c r="B374" s="28" t="n"/>
      <c r="C374" s="5" t="n"/>
      <c r="D374" s="3">
        <f>IFERROR(IF(OR($C374="",NOT(ISTEXT($C374))),"",VLOOKUP($C374,'Materials'!$A$6:$P$205,2,FALSE)),"")</f>
        <v/>
      </c>
      <c r="E374" s="6">
        <f>IFERROR(IF(OR($C374="",NOT(ISTEXT($C374))),"",VLOOKUP($C374,'Materials'!$A$6:$P$205,4,FALSE)),"")</f>
        <v/>
      </c>
      <c r="F374" s="3">
        <f>IFERROR(IF(OR($C374="",NOT(ISTEXT($C374))),"",VLOOKUP($C374,'Materials'!$A$6:$P$205,5,FALSE)),"")</f>
        <v/>
      </c>
      <c r="G374" s="5" t="n"/>
      <c r="H374" s="14" t="n"/>
      <c r="I374" s="11" t="n"/>
      <c r="J374" s="11" t="n"/>
      <c r="K374" s="11" t="n"/>
    </row>
    <row r="375" ht="28" customHeight="1">
      <c r="A375" s="5" t="n"/>
      <c r="B375" s="28" t="n"/>
      <c r="C375" s="5" t="n"/>
      <c r="D375" s="3">
        <f>IFERROR(IF(OR($C375="",NOT(ISTEXT($C375))),"",VLOOKUP($C375,'Materials'!$A$6:$P$205,2,FALSE)),"")</f>
        <v/>
      </c>
      <c r="E375" s="6">
        <f>IFERROR(IF(OR($C375="",NOT(ISTEXT($C375))),"",VLOOKUP($C375,'Materials'!$A$6:$P$205,4,FALSE)),"")</f>
        <v/>
      </c>
      <c r="F375" s="3">
        <f>IFERROR(IF(OR($C375="",NOT(ISTEXT($C375))),"",VLOOKUP($C375,'Materials'!$A$6:$P$205,5,FALSE)),"")</f>
        <v/>
      </c>
      <c r="G375" s="5" t="n"/>
      <c r="H375" s="14" t="n"/>
      <c r="I375" s="11" t="n"/>
      <c r="J375" s="11" t="n"/>
      <c r="K375" s="11" t="n"/>
    </row>
    <row r="376" ht="28" customHeight="1">
      <c r="A376" s="5" t="n"/>
      <c r="B376" s="28" t="n"/>
      <c r="C376" s="5" t="n"/>
      <c r="D376" s="3">
        <f>IFERROR(IF(OR($C376="",NOT(ISTEXT($C376))),"",VLOOKUP($C376,'Materials'!$A$6:$P$205,2,FALSE)),"")</f>
        <v/>
      </c>
      <c r="E376" s="6">
        <f>IFERROR(IF(OR($C376="",NOT(ISTEXT($C376))),"",VLOOKUP($C376,'Materials'!$A$6:$P$205,4,FALSE)),"")</f>
        <v/>
      </c>
      <c r="F376" s="3">
        <f>IFERROR(IF(OR($C376="",NOT(ISTEXT($C376))),"",VLOOKUP($C376,'Materials'!$A$6:$P$205,5,FALSE)),"")</f>
        <v/>
      </c>
      <c r="G376" s="5" t="n"/>
      <c r="H376" s="14" t="n"/>
      <c r="I376" s="11" t="n"/>
      <c r="J376" s="11" t="n"/>
      <c r="K376" s="11" t="n"/>
    </row>
    <row r="377" ht="28" customHeight="1">
      <c r="A377" s="5" t="n"/>
      <c r="B377" s="28" t="n"/>
      <c r="C377" s="5" t="n"/>
      <c r="D377" s="3">
        <f>IFERROR(IF(OR($C377="",NOT(ISTEXT($C377))),"",VLOOKUP($C377,'Materials'!$A$6:$P$205,2,FALSE)),"")</f>
        <v/>
      </c>
      <c r="E377" s="6">
        <f>IFERROR(IF(OR($C377="",NOT(ISTEXT($C377))),"",VLOOKUP($C377,'Materials'!$A$6:$P$205,4,FALSE)),"")</f>
        <v/>
      </c>
      <c r="F377" s="3">
        <f>IFERROR(IF(OR($C377="",NOT(ISTEXT($C377))),"",VLOOKUP($C377,'Materials'!$A$6:$P$205,5,FALSE)),"")</f>
        <v/>
      </c>
      <c r="G377" s="5" t="n"/>
      <c r="H377" s="14" t="n"/>
      <c r="I377" s="11" t="n"/>
      <c r="J377" s="11" t="n"/>
      <c r="K377" s="11" t="n"/>
    </row>
    <row r="378" ht="28" customHeight="1">
      <c r="A378" s="5" t="n"/>
      <c r="B378" s="28" t="n"/>
      <c r="C378" s="5" t="n"/>
      <c r="D378" s="3">
        <f>IFERROR(IF(OR($C378="",NOT(ISTEXT($C378))),"",VLOOKUP($C378,'Materials'!$A$6:$P$205,2,FALSE)),"")</f>
        <v/>
      </c>
      <c r="E378" s="6">
        <f>IFERROR(IF(OR($C378="",NOT(ISTEXT($C378))),"",VLOOKUP($C378,'Materials'!$A$6:$P$205,4,FALSE)),"")</f>
        <v/>
      </c>
      <c r="F378" s="3">
        <f>IFERROR(IF(OR($C378="",NOT(ISTEXT($C378))),"",VLOOKUP($C378,'Materials'!$A$6:$P$205,5,FALSE)),"")</f>
        <v/>
      </c>
      <c r="G378" s="5" t="n"/>
      <c r="H378" s="14" t="n"/>
      <c r="I378" s="11" t="n"/>
      <c r="J378" s="11" t="n"/>
      <c r="K378" s="11" t="n"/>
    </row>
    <row r="379" ht="28" customHeight="1">
      <c r="A379" s="5" t="n"/>
      <c r="B379" s="28" t="n"/>
      <c r="C379" s="5" t="n"/>
      <c r="D379" s="3">
        <f>IFERROR(IF(OR($C379="",NOT(ISTEXT($C379))),"",VLOOKUP($C379,'Materials'!$A$6:$P$205,2,FALSE)),"")</f>
        <v/>
      </c>
      <c r="E379" s="6">
        <f>IFERROR(IF(OR($C379="",NOT(ISTEXT($C379))),"",VLOOKUP($C379,'Materials'!$A$6:$P$205,4,FALSE)),"")</f>
        <v/>
      </c>
      <c r="F379" s="3">
        <f>IFERROR(IF(OR($C379="",NOT(ISTEXT($C379))),"",VLOOKUP($C379,'Materials'!$A$6:$P$205,5,FALSE)),"")</f>
        <v/>
      </c>
      <c r="G379" s="5" t="n"/>
      <c r="H379" s="14" t="n"/>
      <c r="I379" s="11" t="n"/>
      <c r="J379" s="11" t="n"/>
      <c r="K379" s="11" t="n"/>
    </row>
    <row r="380" ht="28" customHeight="1">
      <c r="A380" s="5" t="n"/>
      <c r="B380" s="28" t="n"/>
      <c r="C380" s="5" t="n"/>
      <c r="D380" s="3">
        <f>IFERROR(IF(OR($C380="",NOT(ISTEXT($C380))),"",VLOOKUP($C380,'Materials'!$A$6:$P$205,2,FALSE)),"")</f>
        <v/>
      </c>
      <c r="E380" s="6">
        <f>IFERROR(IF(OR($C380="",NOT(ISTEXT($C380))),"",VLOOKUP($C380,'Materials'!$A$6:$P$205,4,FALSE)),"")</f>
        <v/>
      </c>
      <c r="F380" s="3">
        <f>IFERROR(IF(OR($C380="",NOT(ISTEXT($C380))),"",VLOOKUP($C380,'Materials'!$A$6:$P$205,5,FALSE)),"")</f>
        <v/>
      </c>
      <c r="G380" s="5" t="n"/>
      <c r="H380" s="14" t="n"/>
      <c r="I380" s="11" t="n"/>
      <c r="J380" s="11" t="n"/>
      <c r="K380" s="11" t="n"/>
    </row>
    <row r="381" ht="28" customHeight="1">
      <c r="A381" s="5" t="n"/>
      <c r="B381" s="28" t="n"/>
      <c r="C381" s="5" t="n"/>
      <c r="D381" s="3">
        <f>IFERROR(IF(OR($C381="",NOT(ISTEXT($C381))),"",VLOOKUP($C381,'Materials'!$A$6:$P$205,2,FALSE)),"")</f>
        <v/>
      </c>
      <c r="E381" s="6">
        <f>IFERROR(IF(OR($C381="",NOT(ISTEXT($C381))),"",VLOOKUP($C381,'Materials'!$A$6:$P$205,4,FALSE)),"")</f>
        <v/>
      </c>
      <c r="F381" s="3">
        <f>IFERROR(IF(OR($C381="",NOT(ISTEXT($C381))),"",VLOOKUP($C381,'Materials'!$A$6:$P$205,5,FALSE)),"")</f>
        <v/>
      </c>
      <c r="G381" s="5" t="n"/>
      <c r="H381" s="14" t="n"/>
      <c r="I381" s="11" t="n"/>
      <c r="J381" s="11" t="n"/>
      <c r="K381" s="11" t="n"/>
    </row>
    <row r="382" ht="28" customHeight="1">
      <c r="A382" s="5" t="n"/>
      <c r="B382" s="28" t="n"/>
      <c r="C382" s="5" t="n"/>
      <c r="D382" s="3">
        <f>IFERROR(IF(OR($C382="",NOT(ISTEXT($C382))),"",VLOOKUP($C382,'Materials'!$A$6:$P$205,2,FALSE)),"")</f>
        <v/>
      </c>
      <c r="E382" s="6">
        <f>IFERROR(IF(OR($C382="",NOT(ISTEXT($C382))),"",VLOOKUP($C382,'Materials'!$A$6:$P$205,4,FALSE)),"")</f>
        <v/>
      </c>
      <c r="F382" s="3">
        <f>IFERROR(IF(OR($C382="",NOT(ISTEXT($C382))),"",VLOOKUP($C382,'Materials'!$A$6:$P$205,5,FALSE)),"")</f>
        <v/>
      </c>
      <c r="G382" s="5" t="n"/>
      <c r="H382" s="14" t="n"/>
      <c r="I382" s="11" t="n"/>
      <c r="J382" s="11" t="n"/>
      <c r="K382" s="11" t="n"/>
    </row>
    <row r="383" ht="28" customHeight="1">
      <c r="A383" s="5" t="n"/>
      <c r="B383" s="28" t="n"/>
      <c r="C383" s="5" t="n"/>
      <c r="D383" s="3">
        <f>IFERROR(IF(OR($C383="",NOT(ISTEXT($C383))),"",VLOOKUP($C383,'Materials'!$A$6:$P$205,2,FALSE)),"")</f>
        <v/>
      </c>
      <c r="E383" s="6">
        <f>IFERROR(IF(OR($C383="",NOT(ISTEXT($C383))),"",VLOOKUP($C383,'Materials'!$A$6:$P$205,4,FALSE)),"")</f>
        <v/>
      </c>
      <c r="F383" s="3">
        <f>IFERROR(IF(OR($C383="",NOT(ISTEXT($C383))),"",VLOOKUP($C383,'Materials'!$A$6:$P$205,5,FALSE)),"")</f>
        <v/>
      </c>
      <c r="G383" s="5" t="n"/>
      <c r="H383" s="14" t="n"/>
      <c r="I383" s="11" t="n"/>
      <c r="J383" s="11" t="n"/>
      <c r="K383" s="11" t="n"/>
    </row>
    <row r="384" ht="28" customHeight="1">
      <c r="A384" s="5" t="n"/>
      <c r="B384" s="28" t="n"/>
      <c r="C384" s="5" t="n"/>
      <c r="D384" s="3">
        <f>IFERROR(IF(OR($C384="",NOT(ISTEXT($C384))),"",VLOOKUP($C384,'Materials'!$A$6:$P$205,2,FALSE)),"")</f>
        <v/>
      </c>
      <c r="E384" s="6">
        <f>IFERROR(IF(OR($C384="",NOT(ISTEXT($C384))),"",VLOOKUP($C384,'Materials'!$A$6:$P$205,4,FALSE)),"")</f>
        <v/>
      </c>
      <c r="F384" s="3">
        <f>IFERROR(IF(OR($C384="",NOT(ISTEXT($C384))),"",VLOOKUP($C384,'Materials'!$A$6:$P$205,5,FALSE)),"")</f>
        <v/>
      </c>
      <c r="G384" s="5" t="n"/>
      <c r="H384" s="14" t="n"/>
      <c r="I384" s="11" t="n"/>
      <c r="J384" s="11" t="n"/>
      <c r="K384" s="11" t="n"/>
    </row>
    <row r="385" ht="28" customHeight="1">
      <c r="A385" s="5" t="n"/>
      <c r="B385" s="28" t="n"/>
      <c r="C385" s="5" t="n"/>
      <c r="D385" s="3">
        <f>IFERROR(IF(OR($C385="",NOT(ISTEXT($C385))),"",VLOOKUP($C385,'Materials'!$A$6:$P$205,2,FALSE)),"")</f>
        <v/>
      </c>
      <c r="E385" s="6">
        <f>IFERROR(IF(OR($C385="",NOT(ISTEXT($C385))),"",VLOOKUP($C385,'Materials'!$A$6:$P$205,4,FALSE)),"")</f>
        <v/>
      </c>
      <c r="F385" s="3">
        <f>IFERROR(IF(OR($C385="",NOT(ISTEXT($C385))),"",VLOOKUP($C385,'Materials'!$A$6:$P$205,5,FALSE)),"")</f>
        <v/>
      </c>
      <c r="G385" s="5" t="n"/>
      <c r="H385" s="14" t="n"/>
      <c r="I385" s="11" t="n"/>
      <c r="J385" s="11" t="n"/>
      <c r="K385" s="11" t="n"/>
    </row>
    <row r="386" ht="28" customHeight="1">
      <c r="A386" s="5" t="n"/>
      <c r="B386" s="28" t="n"/>
      <c r="C386" s="5" t="n"/>
      <c r="D386" s="3">
        <f>IFERROR(IF(OR($C386="",NOT(ISTEXT($C386))),"",VLOOKUP($C386,'Materials'!$A$6:$P$205,2,FALSE)),"")</f>
        <v/>
      </c>
      <c r="E386" s="6">
        <f>IFERROR(IF(OR($C386="",NOT(ISTEXT($C386))),"",VLOOKUP($C386,'Materials'!$A$6:$P$205,4,FALSE)),"")</f>
        <v/>
      </c>
      <c r="F386" s="3">
        <f>IFERROR(IF(OR($C386="",NOT(ISTEXT($C386))),"",VLOOKUP($C386,'Materials'!$A$6:$P$205,5,FALSE)),"")</f>
        <v/>
      </c>
      <c r="G386" s="5" t="n"/>
      <c r="H386" s="14" t="n"/>
      <c r="I386" s="11" t="n"/>
      <c r="J386" s="11" t="n"/>
      <c r="K386" s="11" t="n"/>
    </row>
    <row r="387" ht="28" customHeight="1">
      <c r="A387" s="5" t="n"/>
      <c r="B387" s="28" t="n"/>
      <c r="C387" s="5" t="n"/>
      <c r="D387" s="3">
        <f>IFERROR(IF(OR($C387="",NOT(ISTEXT($C387))),"",VLOOKUP($C387,'Materials'!$A$6:$P$205,2,FALSE)),"")</f>
        <v/>
      </c>
      <c r="E387" s="6">
        <f>IFERROR(IF(OR($C387="",NOT(ISTEXT($C387))),"",VLOOKUP($C387,'Materials'!$A$6:$P$205,4,FALSE)),"")</f>
        <v/>
      </c>
      <c r="F387" s="3">
        <f>IFERROR(IF(OR($C387="",NOT(ISTEXT($C387))),"",VLOOKUP($C387,'Materials'!$A$6:$P$205,5,FALSE)),"")</f>
        <v/>
      </c>
      <c r="G387" s="5" t="n"/>
      <c r="H387" s="14" t="n"/>
      <c r="I387" s="11" t="n"/>
      <c r="J387" s="11" t="n"/>
      <c r="K387" s="11" t="n"/>
    </row>
    <row r="388" ht="28" customHeight="1">
      <c r="A388" s="5" t="n"/>
      <c r="B388" s="28" t="n"/>
      <c r="C388" s="5" t="n"/>
      <c r="D388" s="3">
        <f>IFERROR(IF(OR($C388="",NOT(ISTEXT($C388))),"",VLOOKUP($C388,'Materials'!$A$6:$P$205,2,FALSE)),"")</f>
        <v/>
      </c>
      <c r="E388" s="6">
        <f>IFERROR(IF(OR($C388="",NOT(ISTEXT($C388))),"",VLOOKUP($C388,'Materials'!$A$6:$P$205,4,FALSE)),"")</f>
        <v/>
      </c>
      <c r="F388" s="3">
        <f>IFERROR(IF(OR($C388="",NOT(ISTEXT($C388))),"",VLOOKUP($C388,'Materials'!$A$6:$P$205,5,FALSE)),"")</f>
        <v/>
      </c>
      <c r="G388" s="5" t="n"/>
      <c r="H388" s="14" t="n"/>
      <c r="I388" s="11" t="n"/>
      <c r="J388" s="11" t="n"/>
      <c r="K388" s="11" t="n"/>
    </row>
    <row r="389" ht="28" customHeight="1">
      <c r="A389" s="5" t="n"/>
      <c r="B389" s="28" t="n"/>
      <c r="C389" s="5" t="n"/>
      <c r="D389" s="3">
        <f>IFERROR(IF(OR($C389="",NOT(ISTEXT($C389))),"",VLOOKUP($C389,'Materials'!$A$6:$P$205,2,FALSE)),"")</f>
        <v/>
      </c>
      <c r="E389" s="6">
        <f>IFERROR(IF(OR($C389="",NOT(ISTEXT($C389))),"",VLOOKUP($C389,'Materials'!$A$6:$P$205,4,FALSE)),"")</f>
        <v/>
      </c>
      <c r="F389" s="3">
        <f>IFERROR(IF(OR($C389="",NOT(ISTEXT($C389))),"",VLOOKUP($C389,'Materials'!$A$6:$P$205,5,FALSE)),"")</f>
        <v/>
      </c>
      <c r="G389" s="5" t="n"/>
      <c r="H389" s="14" t="n"/>
      <c r="I389" s="11" t="n"/>
      <c r="J389" s="11" t="n"/>
      <c r="K389" s="11" t="n"/>
    </row>
    <row r="390" ht="28" customHeight="1">
      <c r="A390" s="5" t="n"/>
      <c r="B390" s="28" t="n"/>
      <c r="C390" s="5" t="n"/>
      <c r="D390" s="3">
        <f>IFERROR(IF(OR($C390="",NOT(ISTEXT($C390))),"",VLOOKUP($C390,'Materials'!$A$6:$P$205,2,FALSE)),"")</f>
        <v/>
      </c>
      <c r="E390" s="6">
        <f>IFERROR(IF(OR($C390="",NOT(ISTEXT($C390))),"",VLOOKUP($C390,'Materials'!$A$6:$P$205,4,FALSE)),"")</f>
        <v/>
      </c>
      <c r="F390" s="3">
        <f>IFERROR(IF(OR($C390="",NOT(ISTEXT($C390))),"",VLOOKUP($C390,'Materials'!$A$6:$P$205,5,FALSE)),"")</f>
        <v/>
      </c>
      <c r="G390" s="5" t="n"/>
      <c r="H390" s="14" t="n"/>
      <c r="I390" s="11" t="n"/>
      <c r="J390" s="11" t="n"/>
      <c r="K390" s="11" t="n"/>
    </row>
    <row r="391" ht="28" customHeight="1">
      <c r="A391" s="5" t="n"/>
      <c r="B391" s="28" t="n"/>
      <c r="C391" s="5" t="n"/>
      <c r="D391" s="3">
        <f>IFERROR(IF(OR($C391="",NOT(ISTEXT($C391))),"",VLOOKUP($C391,'Materials'!$A$6:$P$205,2,FALSE)),"")</f>
        <v/>
      </c>
      <c r="E391" s="6">
        <f>IFERROR(IF(OR($C391="",NOT(ISTEXT($C391))),"",VLOOKUP($C391,'Materials'!$A$6:$P$205,4,FALSE)),"")</f>
        <v/>
      </c>
      <c r="F391" s="3">
        <f>IFERROR(IF(OR($C391="",NOT(ISTEXT($C391))),"",VLOOKUP($C391,'Materials'!$A$6:$P$205,5,FALSE)),"")</f>
        <v/>
      </c>
      <c r="G391" s="5" t="n"/>
      <c r="H391" s="14" t="n"/>
      <c r="I391" s="11" t="n"/>
      <c r="J391" s="11" t="n"/>
      <c r="K391" s="11" t="n"/>
    </row>
    <row r="392" ht="28" customHeight="1">
      <c r="A392" s="5" t="n"/>
      <c r="B392" s="28" t="n"/>
      <c r="C392" s="5" t="n"/>
      <c r="D392" s="3">
        <f>IFERROR(IF(OR($C392="",NOT(ISTEXT($C392))),"",VLOOKUP($C392,'Materials'!$A$6:$P$205,2,FALSE)),"")</f>
        <v/>
      </c>
      <c r="E392" s="6">
        <f>IFERROR(IF(OR($C392="",NOT(ISTEXT($C392))),"",VLOOKUP($C392,'Materials'!$A$6:$P$205,4,FALSE)),"")</f>
        <v/>
      </c>
      <c r="F392" s="3">
        <f>IFERROR(IF(OR($C392="",NOT(ISTEXT($C392))),"",VLOOKUP($C392,'Materials'!$A$6:$P$205,5,FALSE)),"")</f>
        <v/>
      </c>
      <c r="G392" s="5" t="n"/>
      <c r="H392" s="14" t="n"/>
      <c r="I392" s="11" t="n"/>
      <c r="J392" s="11" t="n"/>
      <c r="K392" s="11" t="n"/>
    </row>
    <row r="393" ht="28" customHeight="1">
      <c r="A393" s="5" t="n"/>
      <c r="B393" s="28" t="n"/>
      <c r="C393" s="5" t="n"/>
      <c r="D393" s="3">
        <f>IFERROR(IF(OR($C393="",NOT(ISTEXT($C393))),"",VLOOKUP($C393,'Materials'!$A$6:$P$205,2,FALSE)),"")</f>
        <v/>
      </c>
      <c r="E393" s="6">
        <f>IFERROR(IF(OR($C393="",NOT(ISTEXT($C393))),"",VLOOKUP($C393,'Materials'!$A$6:$P$205,4,FALSE)),"")</f>
        <v/>
      </c>
      <c r="F393" s="3">
        <f>IFERROR(IF(OR($C393="",NOT(ISTEXT($C393))),"",VLOOKUP($C393,'Materials'!$A$6:$P$205,5,FALSE)),"")</f>
        <v/>
      </c>
      <c r="G393" s="5" t="n"/>
      <c r="H393" s="14" t="n"/>
      <c r="I393" s="11" t="n"/>
      <c r="J393" s="11" t="n"/>
      <c r="K393" s="11" t="n"/>
    </row>
    <row r="394" ht="28" customHeight="1">
      <c r="A394" s="5" t="n"/>
      <c r="B394" s="28" t="n"/>
      <c r="C394" s="5" t="n"/>
      <c r="D394" s="3">
        <f>IFERROR(IF(OR($C394="",NOT(ISTEXT($C394))),"",VLOOKUP($C394,'Materials'!$A$6:$P$205,2,FALSE)),"")</f>
        <v/>
      </c>
      <c r="E394" s="6">
        <f>IFERROR(IF(OR($C394="",NOT(ISTEXT($C394))),"",VLOOKUP($C394,'Materials'!$A$6:$P$205,4,FALSE)),"")</f>
        <v/>
      </c>
      <c r="F394" s="3">
        <f>IFERROR(IF(OR($C394="",NOT(ISTEXT($C394))),"",VLOOKUP($C394,'Materials'!$A$6:$P$205,5,FALSE)),"")</f>
        <v/>
      </c>
      <c r="G394" s="5" t="n"/>
      <c r="H394" s="14" t="n"/>
      <c r="I394" s="11" t="n"/>
      <c r="J394" s="11" t="n"/>
      <c r="K394" s="11" t="n"/>
    </row>
    <row r="395" ht="28" customHeight="1">
      <c r="A395" s="5" t="n"/>
      <c r="B395" s="28" t="n"/>
      <c r="C395" s="5" t="n"/>
      <c r="D395" s="3">
        <f>IFERROR(IF(OR($C395="",NOT(ISTEXT($C395))),"",VLOOKUP($C395,'Materials'!$A$6:$P$205,2,FALSE)),"")</f>
        <v/>
      </c>
      <c r="E395" s="6">
        <f>IFERROR(IF(OR($C395="",NOT(ISTEXT($C395))),"",VLOOKUP($C395,'Materials'!$A$6:$P$205,4,FALSE)),"")</f>
        <v/>
      </c>
      <c r="F395" s="3">
        <f>IFERROR(IF(OR($C395="",NOT(ISTEXT($C395))),"",VLOOKUP($C395,'Materials'!$A$6:$P$205,5,FALSE)),"")</f>
        <v/>
      </c>
      <c r="G395" s="5" t="n"/>
      <c r="H395" s="14" t="n"/>
      <c r="I395" s="11" t="n"/>
      <c r="J395" s="11" t="n"/>
      <c r="K395" s="11" t="n"/>
    </row>
    <row r="396" ht="28" customHeight="1">
      <c r="A396" s="5" t="n"/>
      <c r="B396" s="28" t="n"/>
      <c r="C396" s="5" t="n"/>
      <c r="D396" s="3">
        <f>IFERROR(IF(OR($C396="",NOT(ISTEXT($C396))),"",VLOOKUP($C396,'Materials'!$A$6:$P$205,2,FALSE)),"")</f>
        <v/>
      </c>
      <c r="E396" s="6">
        <f>IFERROR(IF(OR($C396="",NOT(ISTEXT($C396))),"",VLOOKUP($C396,'Materials'!$A$6:$P$205,4,FALSE)),"")</f>
        <v/>
      </c>
      <c r="F396" s="3">
        <f>IFERROR(IF(OR($C396="",NOT(ISTEXT($C396))),"",VLOOKUP($C396,'Materials'!$A$6:$P$205,5,FALSE)),"")</f>
        <v/>
      </c>
      <c r="G396" s="5" t="n"/>
      <c r="H396" s="14" t="n"/>
      <c r="I396" s="11" t="n"/>
      <c r="J396" s="11" t="n"/>
      <c r="K396" s="11" t="n"/>
    </row>
    <row r="397" ht="28" customHeight="1">
      <c r="A397" s="5" t="n"/>
      <c r="B397" s="28" t="n"/>
      <c r="C397" s="5" t="n"/>
      <c r="D397" s="3">
        <f>IFERROR(IF(OR($C397="",NOT(ISTEXT($C397))),"",VLOOKUP($C397,'Materials'!$A$6:$P$205,2,FALSE)),"")</f>
        <v/>
      </c>
      <c r="E397" s="6">
        <f>IFERROR(IF(OR($C397="",NOT(ISTEXT($C397))),"",VLOOKUP($C397,'Materials'!$A$6:$P$205,4,FALSE)),"")</f>
        <v/>
      </c>
      <c r="F397" s="3">
        <f>IFERROR(IF(OR($C397="",NOT(ISTEXT($C397))),"",VLOOKUP($C397,'Materials'!$A$6:$P$205,5,FALSE)),"")</f>
        <v/>
      </c>
      <c r="G397" s="5" t="n"/>
      <c r="H397" s="14" t="n"/>
      <c r="I397" s="11" t="n"/>
      <c r="J397" s="11" t="n"/>
      <c r="K397" s="11" t="n"/>
    </row>
    <row r="398" ht="28" customHeight="1">
      <c r="A398" s="5" t="n"/>
      <c r="B398" s="28" t="n"/>
      <c r="C398" s="5" t="n"/>
      <c r="D398" s="3">
        <f>IFERROR(IF(OR($C398="",NOT(ISTEXT($C398))),"",VLOOKUP($C398,'Materials'!$A$6:$P$205,2,FALSE)),"")</f>
        <v/>
      </c>
      <c r="E398" s="6">
        <f>IFERROR(IF(OR($C398="",NOT(ISTEXT($C398))),"",VLOOKUP($C398,'Materials'!$A$6:$P$205,4,FALSE)),"")</f>
        <v/>
      </c>
      <c r="F398" s="3">
        <f>IFERROR(IF(OR($C398="",NOT(ISTEXT($C398))),"",VLOOKUP($C398,'Materials'!$A$6:$P$205,5,FALSE)),"")</f>
        <v/>
      </c>
      <c r="G398" s="5" t="n"/>
      <c r="H398" s="14" t="n"/>
      <c r="I398" s="11" t="n"/>
      <c r="J398" s="11" t="n"/>
      <c r="K398" s="11" t="n"/>
    </row>
    <row r="399" ht="28" customHeight="1">
      <c r="A399" s="5" t="n"/>
      <c r="B399" s="28" t="n"/>
      <c r="C399" s="5" t="n"/>
      <c r="D399" s="3">
        <f>IFERROR(IF(OR($C399="",NOT(ISTEXT($C399))),"",VLOOKUP($C399,'Materials'!$A$6:$P$205,2,FALSE)),"")</f>
        <v/>
      </c>
      <c r="E399" s="6">
        <f>IFERROR(IF(OR($C399="",NOT(ISTEXT($C399))),"",VLOOKUP($C399,'Materials'!$A$6:$P$205,4,FALSE)),"")</f>
        <v/>
      </c>
      <c r="F399" s="3">
        <f>IFERROR(IF(OR($C399="",NOT(ISTEXT($C399))),"",VLOOKUP($C399,'Materials'!$A$6:$P$205,5,FALSE)),"")</f>
        <v/>
      </c>
      <c r="G399" s="5" t="n"/>
      <c r="H399" s="14" t="n"/>
      <c r="I399" s="11" t="n"/>
      <c r="J399" s="11" t="n"/>
      <c r="K399" s="11" t="n"/>
    </row>
    <row r="400" ht="28" customHeight="1">
      <c r="A400" s="5" t="n"/>
      <c r="B400" s="28" t="n"/>
      <c r="C400" s="5" t="n"/>
      <c r="D400" s="3">
        <f>IFERROR(IF(OR($C400="",NOT(ISTEXT($C400))),"",VLOOKUP($C400,'Materials'!$A$6:$P$205,2,FALSE)),"")</f>
        <v/>
      </c>
      <c r="E400" s="6">
        <f>IFERROR(IF(OR($C400="",NOT(ISTEXT($C400))),"",VLOOKUP($C400,'Materials'!$A$6:$P$205,4,FALSE)),"")</f>
        <v/>
      </c>
      <c r="F400" s="3">
        <f>IFERROR(IF(OR($C400="",NOT(ISTEXT($C400))),"",VLOOKUP($C400,'Materials'!$A$6:$P$205,5,FALSE)),"")</f>
        <v/>
      </c>
      <c r="G400" s="5" t="n"/>
      <c r="H400" s="14" t="n"/>
      <c r="I400" s="11" t="n"/>
      <c r="J400" s="11" t="n"/>
      <c r="K400" s="11" t="n"/>
    </row>
    <row r="401" ht="28" customHeight="1">
      <c r="A401" s="5" t="n"/>
      <c r="B401" s="28" t="n"/>
      <c r="C401" s="5" t="n"/>
      <c r="D401" s="3">
        <f>IFERROR(IF(OR($C401="",NOT(ISTEXT($C401))),"",VLOOKUP($C401,'Materials'!$A$6:$P$205,2,FALSE)),"")</f>
        <v/>
      </c>
      <c r="E401" s="6">
        <f>IFERROR(IF(OR($C401="",NOT(ISTEXT($C401))),"",VLOOKUP($C401,'Materials'!$A$6:$P$205,4,FALSE)),"")</f>
        <v/>
      </c>
      <c r="F401" s="3">
        <f>IFERROR(IF(OR($C401="",NOT(ISTEXT($C401))),"",VLOOKUP($C401,'Materials'!$A$6:$P$205,5,FALSE)),"")</f>
        <v/>
      </c>
      <c r="G401" s="5" t="n"/>
      <c r="H401" s="14" t="n"/>
      <c r="I401" s="11" t="n"/>
      <c r="J401" s="11" t="n"/>
      <c r="K401" s="11" t="n"/>
    </row>
    <row r="402" ht="28" customHeight="1">
      <c r="A402" s="5" t="n"/>
      <c r="B402" s="28" t="n"/>
      <c r="C402" s="5" t="n"/>
      <c r="D402" s="3">
        <f>IFERROR(IF(OR($C402="",NOT(ISTEXT($C402))),"",VLOOKUP($C402,'Materials'!$A$6:$P$205,2,FALSE)),"")</f>
        <v/>
      </c>
      <c r="E402" s="6">
        <f>IFERROR(IF(OR($C402="",NOT(ISTEXT($C402))),"",VLOOKUP($C402,'Materials'!$A$6:$P$205,4,FALSE)),"")</f>
        <v/>
      </c>
      <c r="F402" s="3">
        <f>IFERROR(IF(OR($C402="",NOT(ISTEXT($C402))),"",VLOOKUP($C402,'Materials'!$A$6:$P$205,5,FALSE)),"")</f>
        <v/>
      </c>
      <c r="G402" s="5" t="n"/>
      <c r="H402" s="14" t="n"/>
      <c r="I402" s="11" t="n"/>
      <c r="J402" s="11" t="n"/>
      <c r="K402" s="11" t="n"/>
    </row>
    <row r="403" ht="28" customHeight="1">
      <c r="A403" s="5" t="n"/>
      <c r="B403" s="28" t="n"/>
      <c r="C403" s="5" t="n"/>
      <c r="D403" s="3">
        <f>IFERROR(IF(OR($C403="",NOT(ISTEXT($C403))),"",VLOOKUP($C403,'Materials'!$A$6:$P$205,2,FALSE)),"")</f>
        <v/>
      </c>
      <c r="E403" s="6">
        <f>IFERROR(IF(OR($C403="",NOT(ISTEXT($C403))),"",VLOOKUP($C403,'Materials'!$A$6:$P$205,4,FALSE)),"")</f>
        <v/>
      </c>
      <c r="F403" s="3">
        <f>IFERROR(IF(OR($C403="",NOT(ISTEXT($C403))),"",VLOOKUP($C403,'Materials'!$A$6:$P$205,5,FALSE)),"")</f>
        <v/>
      </c>
      <c r="G403" s="5" t="n"/>
      <c r="H403" s="14" t="n"/>
      <c r="I403" s="11" t="n"/>
      <c r="J403" s="11" t="n"/>
      <c r="K403" s="11" t="n"/>
    </row>
    <row r="404" ht="28" customHeight="1">
      <c r="A404" s="5" t="n"/>
      <c r="B404" s="28" t="n"/>
      <c r="C404" s="5" t="n"/>
      <c r="D404" s="3">
        <f>IFERROR(IF(OR($C404="",NOT(ISTEXT($C404))),"",VLOOKUP($C404,'Materials'!$A$6:$P$205,2,FALSE)),"")</f>
        <v/>
      </c>
      <c r="E404" s="6">
        <f>IFERROR(IF(OR($C404="",NOT(ISTEXT($C404))),"",VLOOKUP($C404,'Materials'!$A$6:$P$205,4,FALSE)),"")</f>
        <v/>
      </c>
      <c r="F404" s="3">
        <f>IFERROR(IF(OR($C404="",NOT(ISTEXT($C404))),"",VLOOKUP($C404,'Materials'!$A$6:$P$205,5,FALSE)),"")</f>
        <v/>
      </c>
      <c r="G404" s="5" t="n"/>
      <c r="H404" s="14" t="n"/>
      <c r="I404" s="11" t="n"/>
      <c r="J404" s="11" t="n"/>
      <c r="K404" s="11" t="n"/>
    </row>
    <row r="405" ht="28" customHeight="1">
      <c r="A405" s="5" t="n"/>
      <c r="B405" s="28" t="n"/>
      <c r="C405" s="5" t="n"/>
      <c r="D405" s="3">
        <f>IFERROR(IF(OR($C405="",NOT(ISTEXT($C405))),"",VLOOKUP($C405,'Materials'!$A$6:$P$205,2,FALSE)),"")</f>
        <v/>
      </c>
      <c r="E405" s="6">
        <f>IFERROR(IF(OR($C405="",NOT(ISTEXT($C405))),"",VLOOKUP($C405,'Materials'!$A$6:$P$205,4,FALSE)),"")</f>
        <v/>
      </c>
      <c r="F405" s="3">
        <f>IFERROR(IF(OR($C405="",NOT(ISTEXT($C405))),"",VLOOKUP($C405,'Materials'!$A$6:$P$205,5,FALSE)),"")</f>
        <v/>
      </c>
      <c r="G405" s="5" t="n"/>
      <c r="H405" s="14" t="n"/>
      <c r="I405" s="11" t="n"/>
      <c r="J405" s="11" t="n"/>
      <c r="K405" s="11" t="n"/>
    </row>
    <row r="406" ht="28" customHeight="1">
      <c r="A406" s="5" t="n"/>
      <c r="B406" s="28" t="n"/>
      <c r="C406" s="5" t="n"/>
      <c r="D406" s="3">
        <f>IFERROR(IF(OR($C406="",NOT(ISTEXT($C406))),"",VLOOKUP($C406,'Materials'!$A$6:$P$205,2,FALSE)),"")</f>
        <v/>
      </c>
      <c r="E406" s="6">
        <f>IFERROR(IF(OR($C406="",NOT(ISTEXT($C406))),"",VLOOKUP($C406,'Materials'!$A$6:$P$205,4,FALSE)),"")</f>
        <v/>
      </c>
      <c r="F406" s="3">
        <f>IFERROR(IF(OR($C406="",NOT(ISTEXT($C406))),"",VLOOKUP($C406,'Materials'!$A$6:$P$205,5,FALSE)),"")</f>
        <v/>
      </c>
      <c r="G406" s="5" t="n"/>
      <c r="H406" s="14" t="n"/>
      <c r="I406" s="11" t="n"/>
      <c r="J406" s="11" t="n"/>
      <c r="K406" s="11" t="n"/>
    </row>
    <row r="407" ht="28" customHeight="1">
      <c r="A407" s="5" t="n"/>
      <c r="B407" s="28" t="n"/>
      <c r="C407" s="5" t="n"/>
      <c r="D407" s="3">
        <f>IFERROR(IF(OR($C407="",NOT(ISTEXT($C407))),"",VLOOKUP($C407,'Materials'!$A$6:$P$205,2,FALSE)),"")</f>
        <v/>
      </c>
      <c r="E407" s="6">
        <f>IFERROR(IF(OR($C407="",NOT(ISTEXT($C407))),"",VLOOKUP($C407,'Materials'!$A$6:$P$205,4,FALSE)),"")</f>
        <v/>
      </c>
      <c r="F407" s="3">
        <f>IFERROR(IF(OR($C407="",NOT(ISTEXT($C407))),"",VLOOKUP($C407,'Materials'!$A$6:$P$205,5,FALSE)),"")</f>
        <v/>
      </c>
      <c r="G407" s="5" t="n"/>
      <c r="H407" s="14" t="n"/>
      <c r="I407" s="11" t="n"/>
      <c r="J407" s="11" t="n"/>
      <c r="K407" s="11" t="n"/>
    </row>
    <row r="408" ht="28" customHeight="1">
      <c r="A408" s="5" t="n"/>
      <c r="B408" s="28" t="n"/>
      <c r="C408" s="5" t="n"/>
      <c r="D408" s="3">
        <f>IFERROR(IF(OR($C408="",NOT(ISTEXT($C408))),"",VLOOKUP($C408,'Materials'!$A$6:$P$205,2,FALSE)),"")</f>
        <v/>
      </c>
      <c r="E408" s="6">
        <f>IFERROR(IF(OR($C408="",NOT(ISTEXT($C408))),"",VLOOKUP($C408,'Materials'!$A$6:$P$205,4,FALSE)),"")</f>
        <v/>
      </c>
      <c r="F408" s="3">
        <f>IFERROR(IF(OR($C408="",NOT(ISTEXT($C408))),"",VLOOKUP($C408,'Materials'!$A$6:$P$205,5,FALSE)),"")</f>
        <v/>
      </c>
      <c r="G408" s="5" t="n"/>
      <c r="H408" s="14" t="n"/>
      <c r="I408" s="11" t="n"/>
      <c r="J408" s="11" t="n"/>
      <c r="K408" s="11" t="n"/>
    </row>
    <row r="409" ht="28" customHeight="1">
      <c r="A409" s="5" t="n"/>
      <c r="B409" s="28" t="n"/>
      <c r="C409" s="5" t="n"/>
      <c r="D409" s="3">
        <f>IFERROR(IF(OR($C409="",NOT(ISTEXT($C409))),"",VLOOKUP($C409,'Materials'!$A$6:$P$205,2,FALSE)),"")</f>
        <v/>
      </c>
      <c r="E409" s="6">
        <f>IFERROR(IF(OR($C409="",NOT(ISTEXT($C409))),"",VLOOKUP($C409,'Materials'!$A$6:$P$205,4,FALSE)),"")</f>
        <v/>
      </c>
      <c r="F409" s="3">
        <f>IFERROR(IF(OR($C409="",NOT(ISTEXT($C409))),"",VLOOKUP($C409,'Materials'!$A$6:$P$205,5,FALSE)),"")</f>
        <v/>
      </c>
      <c r="G409" s="5" t="n"/>
      <c r="H409" s="14" t="n"/>
      <c r="I409" s="11" t="n"/>
      <c r="J409" s="11" t="n"/>
      <c r="K409" s="11" t="n"/>
    </row>
    <row r="410" ht="28" customHeight="1">
      <c r="A410" s="5" t="n"/>
      <c r="B410" s="28" t="n"/>
      <c r="C410" s="5" t="n"/>
      <c r="D410" s="3">
        <f>IFERROR(IF(OR($C410="",NOT(ISTEXT($C410))),"",VLOOKUP($C410,'Materials'!$A$6:$P$205,2,FALSE)),"")</f>
        <v/>
      </c>
      <c r="E410" s="6">
        <f>IFERROR(IF(OR($C410="",NOT(ISTEXT($C410))),"",VLOOKUP($C410,'Materials'!$A$6:$P$205,4,FALSE)),"")</f>
        <v/>
      </c>
      <c r="F410" s="3">
        <f>IFERROR(IF(OR($C410="",NOT(ISTEXT($C410))),"",VLOOKUP($C410,'Materials'!$A$6:$P$205,5,FALSE)),"")</f>
        <v/>
      </c>
      <c r="G410" s="5" t="n"/>
      <c r="H410" s="14" t="n"/>
      <c r="I410" s="11" t="n"/>
      <c r="J410" s="11" t="n"/>
      <c r="K410" s="11" t="n"/>
    </row>
    <row r="411" ht="28" customHeight="1">
      <c r="A411" s="5" t="n"/>
      <c r="B411" s="28" t="n"/>
      <c r="C411" s="5" t="n"/>
      <c r="D411" s="3">
        <f>IFERROR(IF(OR($C411="",NOT(ISTEXT($C411))),"",VLOOKUP($C411,'Materials'!$A$6:$P$205,2,FALSE)),"")</f>
        <v/>
      </c>
      <c r="E411" s="6">
        <f>IFERROR(IF(OR($C411="",NOT(ISTEXT($C411))),"",VLOOKUP($C411,'Materials'!$A$6:$P$205,4,FALSE)),"")</f>
        <v/>
      </c>
      <c r="F411" s="3">
        <f>IFERROR(IF(OR($C411="",NOT(ISTEXT($C411))),"",VLOOKUP($C411,'Materials'!$A$6:$P$205,5,FALSE)),"")</f>
        <v/>
      </c>
      <c r="G411" s="5" t="n"/>
      <c r="H411" s="14" t="n"/>
      <c r="I411" s="11" t="n"/>
      <c r="J411" s="11" t="n"/>
      <c r="K411" s="11" t="n"/>
    </row>
    <row r="412" ht="28" customHeight="1">
      <c r="A412" s="5" t="n"/>
      <c r="B412" s="28" t="n"/>
      <c r="C412" s="5" t="n"/>
      <c r="D412" s="3">
        <f>IFERROR(IF(OR($C412="",NOT(ISTEXT($C412))),"",VLOOKUP($C412,'Materials'!$A$6:$P$205,2,FALSE)),"")</f>
        <v/>
      </c>
      <c r="E412" s="6">
        <f>IFERROR(IF(OR($C412="",NOT(ISTEXT($C412))),"",VLOOKUP($C412,'Materials'!$A$6:$P$205,4,FALSE)),"")</f>
        <v/>
      </c>
      <c r="F412" s="3">
        <f>IFERROR(IF(OR($C412="",NOT(ISTEXT($C412))),"",VLOOKUP($C412,'Materials'!$A$6:$P$205,5,FALSE)),"")</f>
        <v/>
      </c>
      <c r="G412" s="5" t="n"/>
      <c r="H412" s="14" t="n"/>
      <c r="I412" s="11" t="n"/>
      <c r="J412" s="11" t="n"/>
      <c r="K412" s="11" t="n"/>
    </row>
    <row r="413" ht="28" customHeight="1">
      <c r="A413" s="5" t="n"/>
      <c r="B413" s="28" t="n"/>
      <c r="C413" s="5" t="n"/>
      <c r="D413" s="3">
        <f>IFERROR(IF(OR($C413="",NOT(ISTEXT($C413))),"",VLOOKUP($C413,'Materials'!$A$6:$P$205,2,FALSE)),"")</f>
        <v/>
      </c>
      <c r="E413" s="6">
        <f>IFERROR(IF(OR($C413="",NOT(ISTEXT($C413))),"",VLOOKUP($C413,'Materials'!$A$6:$P$205,4,FALSE)),"")</f>
        <v/>
      </c>
      <c r="F413" s="3">
        <f>IFERROR(IF(OR($C413="",NOT(ISTEXT($C413))),"",VLOOKUP($C413,'Materials'!$A$6:$P$205,5,FALSE)),"")</f>
        <v/>
      </c>
      <c r="G413" s="5" t="n"/>
      <c r="H413" s="14" t="n"/>
      <c r="I413" s="11" t="n"/>
      <c r="J413" s="11" t="n"/>
      <c r="K413" s="11" t="n"/>
    </row>
    <row r="414" ht="28" customHeight="1">
      <c r="A414" s="5" t="n"/>
      <c r="B414" s="28" t="n"/>
      <c r="C414" s="5" t="n"/>
      <c r="D414" s="3">
        <f>IFERROR(IF(OR($C414="",NOT(ISTEXT($C414))),"",VLOOKUP($C414,'Materials'!$A$6:$P$205,2,FALSE)),"")</f>
        <v/>
      </c>
      <c r="E414" s="6">
        <f>IFERROR(IF(OR($C414="",NOT(ISTEXT($C414))),"",VLOOKUP($C414,'Materials'!$A$6:$P$205,4,FALSE)),"")</f>
        <v/>
      </c>
      <c r="F414" s="3">
        <f>IFERROR(IF(OR($C414="",NOT(ISTEXT($C414))),"",VLOOKUP($C414,'Materials'!$A$6:$P$205,5,FALSE)),"")</f>
        <v/>
      </c>
      <c r="G414" s="5" t="n"/>
      <c r="H414" s="14" t="n"/>
      <c r="I414" s="11" t="n"/>
      <c r="J414" s="11" t="n"/>
      <c r="K414" s="11" t="n"/>
    </row>
    <row r="415" ht="28" customHeight="1">
      <c r="A415" s="5" t="n"/>
      <c r="B415" s="28" t="n"/>
      <c r="C415" s="5" t="n"/>
      <c r="D415" s="3">
        <f>IFERROR(IF(OR($C415="",NOT(ISTEXT($C415))),"",VLOOKUP($C415,'Materials'!$A$6:$P$205,2,FALSE)),"")</f>
        <v/>
      </c>
      <c r="E415" s="6">
        <f>IFERROR(IF(OR($C415="",NOT(ISTEXT($C415))),"",VLOOKUP($C415,'Materials'!$A$6:$P$205,4,FALSE)),"")</f>
        <v/>
      </c>
      <c r="F415" s="3">
        <f>IFERROR(IF(OR($C415="",NOT(ISTEXT($C415))),"",VLOOKUP($C415,'Materials'!$A$6:$P$205,5,FALSE)),"")</f>
        <v/>
      </c>
      <c r="G415" s="5" t="n"/>
      <c r="H415" s="14" t="n"/>
      <c r="I415" s="11" t="n"/>
      <c r="J415" s="11" t="n"/>
      <c r="K415" s="11" t="n"/>
    </row>
    <row r="416" ht="28" customHeight="1">
      <c r="A416" s="5" t="n"/>
      <c r="B416" s="28" t="n"/>
      <c r="C416" s="5" t="n"/>
      <c r="D416" s="3">
        <f>IFERROR(IF(OR($C416="",NOT(ISTEXT($C416))),"",VLOOKUP($C416,'Materials'!$A$6:$P$205,2,FALSE)),"")</f>
        <v/>
      </c>
      <c r="E416" s="6">
        <f>IFERROR(IF(OR($C416="",NOT(ISTEXT($C416))),"",VLOOKUP($C416,'Materials'!$A$6:$P$205,4,FALSE)),"")</f>
        <v/>
      </c>
      <c r="F416" s="3">
        <f>IFERROR(IF(OR($C416="",NOT(ISTEXT($C416))),"",VLOOKUP($C416,'Materials'!$A$6:$P$205,5,FALSE)),"")</f>
        <v/>
      </c>
      <c r="G416" s="5" t="n"/>
      <c r="H416" s="14" t="n"/>
      <c r="I416" s="11" t="n"/>
      <c r="J416" s="11" t="n"/>
      <c r="K416" s="11" t="n"/>
    </row>
    <row r="417" ht="28" customHeight="1">
      <c r="A417" s="5" t="n"/>
      <c r="B417" s="28" t="n"/>
      <c r="C417" s="5" t="n"/>
      <c r="D417" s="3">
        <f>IFERROR(IF(OR($C417="",NOT(ISTEXT($C417))),"",VLOOKUP($C417,'Materials'!$A$6:$P$205,2,FALSE)),"")</f>
        <v/>
      </c>
      <c r="E417" s="6">
        <f>IFERROR(IF(OR($C417="",NOT(ISTEXT($C417))),"",VLOOKUP($C417,'Materials'!$A$6:$P$205,4,FALSE)),"")</f>
        <v/>
      </c>
      <c r="F417" s="3">
        <f>IFERROR(IF(OR($C417="",NOT(ISTEXT($C417))),"",VLOOKUP($C417,'Materials'!$A$6:$P$205,5,FALSE)),"")</f>
        <v/>
      </c>
      <c r="G417" s="5" t="n"/>
      <c r="H417" s="14" t="n"/>
      <c r="I417" s="11" t="n"/>
      <c r="J417" s="11" t="n"/>
      <c r="K417" s="11" t="n"/>
    </row>
    <row r="418" ht="28" customHeight="1">
      <c r="A418" s="5" t="n"/>
      <c r="B418" s="28" t="n"/>
      <c r="C418" s="5" t="n"/>
      <c r="D418" s="3">
        <f>IFERROR(IF(OR($C418="",NOT(ISTEXT($C418))),"",VLOOKUP($C418,'Materials'!$A$6:$P$205,2,FALSE)),"")</f>
        <v/>
      </c>
      <c r="E418" s="6">
        <f>IFERROR(IF(OR($C418="",NOT(ISTEXT($C418))),"",VLOOKUP($C418,'Materials'!$A$6:$P$205,4,FALSE)),"")</f>
        <v/>
      </c>
      <c r="F418" s="3">
        <f>IFERROR(IF(OR($C418="",NOT(ISTEXT($C418))),"",VLOOKUP($C418,'Materials'!$A$6:$P$205,5,FALSE)),"")</f>
        <v/>
      </c>
      <c r="G418" s="5" t="n"/>
      <c r="H418" s="14" t="n"/>
      <c r="I418" s="11" t="n"/>
      <c r="J418" s="11" t="n"/>
      <c r="K418" s="11" t="n"/>
    </row>
    <row r="419" ht="28" customHeight="1">
      <c r="A419" s="5" t="n"/>
      <c r="B419" s="28" t="n"/>
      <c r="C419" s="5" t="n"/>
      <c r="D419" s="3">
        <f>IFERROR(IF(OR($C419="",NOT(ISTEXT($C419))),"",VLOOKUP($C419,'Materials'!$A$6:$P$205,2,FALSE)),"")</f>
        <v/>
      </c>
      <c r="E419" s="6">
        <f>IFERROR(IF(OR($C419="",NOT(ISTEXT($C419))),"",VLOOKUP($C419,'Materials'!$A$6:$P$205,4,FALSE)),"")</f>
        <v/>
      </c>
      <c r="F419" s="3">
        <f>IFERROR(IF(OR($C419="",NOT(ISTEXT($C419))),"",VLOOKUP($C419,'Materials'!$A$6:$P$205,5,FALSE)),"")</f>
        <v/>
      </c>
      <c r="G419" s="5" t="n"/>
      <c r="H419" s="14" t="n"/>
      <c r="I419" s="11" t="n"/>
      <c r="J419" s="11" t="n"/>
      <c r="K419" s="11" t="n"/>
    </row>
    <row r="420" ht="28" customHeight="1">
      <c r="A420" s="5" t="n"/>
      <c r="B420" s="28" t="n"/>
      <c r="C420" s="5" t="n"/>
      <c r="D420" s="3">
        <f>IFERROR(IF(OR($C420="",NOT(ISTEXT($C420))),"",VLOOKUP($C420,'Materials'!$A$6:$P$205,2,FALSE)),"")</f>
        <v/>
      </c>
      <c r="E420" s="6">
        <f>IFERROR(IF(OR($C420="",NOT(ISTEXT($C420))),"",VLOOKUP($C420,'Materials'!$A$6:$P$205,4,FALSE)),"")</f>
        <v/>
      </c>
      <c r="F420" s="3">
        <f>IFERROR(IF(OR($C420="",NOT(ISTEXT($C420))),"",VLOOKUP($C420,'Materials'!$A$6:$P$205,5,FALSE)),"")</f>
        <v/>
      </c>
      <c r="G420" s="5" t="n"/>
      <c r="H420" s="14" t="n"/>
      <c r="I420" s="11" t="n"/>
      <c r="J420" s="11" t="n"/>
      <c r="K420" s="11" t="n"/>
    </row>
    <row r="421" ht="28" customHeight="1">
      <c r="A421" s="5" t="n"/>
      <c r="B421" s="28" t="n"/>
      <c r="C421" s="5" t="n"/>
      <c r="D421" s="3">
        <f>IFERROR(IF(OR($C421="",NOT(ISTEXT($C421))),"",VLOOKUP($C421,'Materials'!$A$6:$P$205,2,FALSE)),"")</f>
        <v/>
      </c>
      <c r="E421" s="6">
        <f>IFERROR(IF(OR($C421="",NOT(ISTEXT($C421))),"",VLOOKUP($C421,'Materials'!$A$6:$P$205,4,FALSE)),"")</f>
        <v/>
      </c>
      <c r="F421" s="3">
        <f>IFERROR(IF(OR($C421="",NOT(ISTEXT($C421))),"",VLOOKUP($C421,'Materials'!$A$6:$P$205,5,FALSE)),"")</f>
        <v/>
      </c>
      <c r="G421" s="5" t="n"/>
      <c r="H421" s="14" t="n"/>
      <c r="I421" s="11" t="n"/>
      <c r="J421" s="11" t="n"/>
      <c r="K421" s="11" t="n"/>
    </row>
    <row r="422" ht="28" customHeight="1">
      <c r="A422" s="5" t="n"/>
      <c r="B422" s="28" t="n"/>
      <c r="C422" s="5" t="n"/>
      <c r="D422" s="3">
        <f>IFERROR(IF(OR($C422="",NOT(ISTEXT($C422))),"",VLOOKUP($C422,'Materials'!$A$6:$P$205,2,FALSE)),"")</f>
        <v/>
      </c>
      <c r="E422" s="6">
        <f>IFERROR(IF(OR($C422="",NOT(ISTEXT($C422))),"",VLOOKUP($C422,'Materials'!$A$6:$P$205,4,FALSE)),"")</f>
        <v/>
      </c>
      <c r="F422" s="3">
        <f>IFERROR(IF(OR($C422="",NOT(ISTEXT($C422))),"",VLOOKUP($C422,'Materials'!$A$6:$P$205,5,FALSE)),"")</f>
        <v/>
      </c>
      <c r="G422" s="5" t="n"/>
      <c r="H422" s="14" t="n"/>
      <c r="I422" s="11" t="n"/>
      <c r="J422" s="11" t="n"/>
      <c r="K422" s="11" t="n"/>
    </row>
    <row r="423" ht="28" customHeight="1">
      <c r="A423" s="5" t="n"/>
      <c r="B423" s="28" t="n"/>
      <c r="C423" s="5" t="n"/>
      <c r="D423" s="3">
        <f>IFERROR(IF(OR($C423="",NOT(ISTEXT($C423))),"",VLOOKUP($C423,'Materials'!$A$6:$P$205,2,FALSE)),"")</f>
        <v/>
      </c>
      <c r="E423" s="6">
        <f>IFERROR(IF(OR($C423="",NOT(ISTEXT($C423))),"",VLOOKUP($C423,'Materials'!$A$6:$P$205,4,FALSE)),"")</f>
        <v/>
      </c>
      <c r="F423" s="3">
        <f>IFERROR(IF(OR($C423="",NOT(ISTEXT($C423))),"",VLOOKUP($C423,'Materials'!$A$6:$P$205,5,FALSE)),"")</f>
        <v/>
      </c>
      <c r="G423" s="5" t="n"/>
      <c r="H423" s="14" t="n"/>
      <c r="I423" s="11" t="n"/>
      <c r="J423" s="11" t="n"/>
      <c r="K423" s="11" t="n"/>
    </row>
    <row r="424" ht="28" customHeight="1">
      <c r="A424" s="5" t="n"/>
      <c r="B424" s="28" t="n"/>
      <c r="C424" s="5" t="n"/>
      <c r="D424" s="3">
        <f>IFERROR(IF(OR($C424="",NOT(ISTEXT($C424))),"",VLOOKUP($C424,'Materials'!$A$6:$P$205,2,FALSE)),"")</f>
        <v/>
      </c>
      <c r="E424" s="6">
        <f>IFERROR(IF(OR($C424="",NOT(ISTEXT($C424))),"",VLOOKUP($C424,'Materials'!$A$6:$P$205,4,FALSE)),"")</f>
        <v/>
      </c>
      <c r="F424" s="3">
        <f>IFERROR(IF(OR($C424="",NOT(ISTEXT($C424))),"",VLOOKUP($C424,'Materials'!$A$6:$P$205,5,FALSE)),"")</f>
        <v/>
      </c>
      <c r="G424" s="5" t="n"/>
      <c r="H424" s="14" t="n"/>
      <c r="I424" s="11" t="n"/>
      <c r="J424" s="11" t="n"/>
      <c r="K424" s="11" t="n"/>
    </row>
    <row r="425" ht="28" customHeight="1">
      <c r="A425" s="5" t="n"/>
      <c r="B425" s="28" t="n"/>
      <c r="C425" s="5" t="n"/>
      <c r="D425" s="3">
        <f>IFERROR(IF(OR($C425="",NOT(ISTEXT($C425))),"",VLOOKUP($C425,'Materials'!$A$6:$P$205,2,FALSE)),"")</f>
        <v/>
      </c>
      <c r="E425" s="6">
        <f>IFERROR(IF(OR($C425="",NOT(ISTEXT($C425))),"",VLOOKUP($C425,'Materials'!$A$6:$P$205,4,FALSE)),"")</f>
        <v/>
      </c>
      <c r="F425" s="3">
        <f>IFERROR(IF(OR($C425="",NOT(ISTEXT($C425))),"",VLOOKUP($C425,'Materials'!$A$6:$P$205,5,FALSE)),"")</f>
        <v/>
      </c>
      <c r="G425" s="5" t="n"/>
      <c r="H425" s="14" t="n"/>
      <c r="I425" s="11" t="n"/>
      <c r="J425" s="11" t="n"/>
      <c r="K425" s="11" t="n"/>
    </row>
    <row r="426" ht="28" customHeight="1">
      <c r="A426" s="5" t="n"/>
      <c r="B426" s="28" t="n"/>
      <c r="C426" s="5" t="n"/>
      <c r="D426" s="3">
        <f>IFERROR(IF(OR($C426="",NOT(ISTEXT($C426))),"",VLOOKUP($C426,'Materials'!$A$6:$P$205,2,FALSE)),"")</f>
        <v/>
      </c>
      <c r="E426" s="6">
        <f>IFERROR(IF(OR($C426="",NOT(ISTEXT($C426))),"",VLOOKUP($C426,'Materials'!$A$6:$P$205,4,FALSE)),"")</f>
        <v/>
      </c>
      <c r="F426" s="3">
        <f>IFERROR(IF(OR($C426="",NOT(ISTEXT($C426))),"",VLOOKUP($C426,'Materials'!$A$6:$P$205,5,FALSE)),"")</f>
        <v/>
      </c>
      <c r="G426" s="5" t="n"/>
      <c r="H426" s="14" t="n"/>
      <c r="I426" s="11" t="n"/>
      <c r="J426" s="11" t="n"/>
      <c r="K426" s="11" t="n"/>
    </row>
    <row r="427" ht="28" customHeight="1">
      <c r="A427" s="5" t="n"/>
      <c r="B427" s="28" t="n"/>
      <c r="C427" s="5" t="n"/>
      <c r="D427" s="3">
        <f>IFERROR(IF(OR($C427="",NOT(ISTEXT($C427))),"",VLOOKUP($C427,'Materials'!$A$6:$P$205,2,FALSE)),"")</f>
        <v/>
      </c>
      <c r="E427" s="6">
        <f>IFERROR(IF(OR($C427="",NOT(ISTEXT($C427))),"",VLOOKUP($C427,'Materials'!$A$6:$P$205,4,FALSE)),"")</f>
        <v/>
      </c>
      <c r="F427" s="3">
        <f>IFERROR(IF(OR($C427="",NOT(ISTEXT($C427))),"",VLOOKUP($C427,'Materials'!$A$6:$P$205,5,FALSE)),"")</f>
        <v/>
      </c>
      <c r="G427" s="5" t="n"/>
      <c r="H427" s="14" t="n"/>
      <c r="I427" s="11" t="n"/>
      <c r="J427" s="11" t="n"/>
      <c r="K427" s="11" t="n"/>
    </row>
    <row r="428" ht="28" customHeight="1">
      <c r="A428" s="5" t="n"/>
      <c r="B428" s="28" t="n"/>
      <c r="C428" s="5" t="n"/>
      <c r="D428" s="3">
        <f>IFERROR(IF(OR($C428="",NOT(ISTEXT($C428))),"",VLOOKUP($C428,'Materials'!$A$6:$P$205,2,FALSE)),"")</f>
        <v/>
      </c>
      <c r="E428" s="6">
        <f>IFERROR(IF(OR($C428="",NOT(ISTEXT($C428))),"",VLOOKUP($C428,'Materials'!$A$6:$P$205,4,FALSE)),"")</f>
        <v/>
      </c>
      <c r="F428" s="3">
        <f>IFERROR(IF(OR($C428="",NOT(ISTEXT($C428))),"",VLOOKUP($C428,'Materials'!$A$6:$P$205,5,FALSE)),"")</f>
        <v/>
      </c>
      <c r="G428" s="5" t="n"/>
      <c r="H428" s="14" t="n"/>
      <c r="I428" s="11" t="n"/>
      <c r="J428" s="11" t="n"/>
      <c r="K428" s="11" t="n"/>
    </row>
    <row r="429" ht="28" customHeight="1">
      <c r="A429" s="5" t="n"/>
      <c r="B429" s="28" t="n"/>
      <c r="C429" s="5" t="n"/>
      <c r="D429" s="3">
        <f>IFERROR(IF(OR($C429="",NOT(ISTEXT($C429))),"",VLOOKUP($C429,'Materials'!$A$6:$P$205,2,FALSE)),"")</f>
        <v/>
      </c>
      <c r="E429" s="6">
        <f>IFERROR(IF(OR($C429="",NOT(ISTEXT($C429))),"",VLOOKUP($C429,'Materials'!$A$6:$P$205,4,FALSE)),"")</f>
        <v/>
      </c>
      <c r="F429" s="3">
        <f>IFERROR(IF(OR($C429="",NOT(ISTEXT($C429))),"",VLOOKUP($C429,'Materials'!$A$6:$P$205,5,FALSE)),"")</f>
        <v/>
      </c>
      <c r="G429" s="5" t="n"/>
      <c r="H429" s="14" t="n"/>
      <c r="I429" s="11" t="n"/>
      <c r="J429" s="11" t="n"/>
      <c r="K429" s="11" t="n"/>
    </row>
    <row r="430" ht="28" customHeight="1">
      <c r="A430" s="5" t="n"/>
      <c r="B430" s="28" t="n"/>
      <c r="C430" s="5" t="n"/>
      <c r="D430" s="3">
        <f>IFERROR(IF(OR($C430="",NOT(ISTEXT($C430))),"",VLOOKUP($C430,'Materials'!$A$6:$P$205,2,FALSE)),"")</f>
        <v/>
      </c>
      <c r="E430" s="6">
        <f>IFERROR(IF(OR($C430="",NOT(ISTEXT($C430))),"",VLOOKUP($C430,'Materials'!$A$6:$P$205,4,FALSE)),"")</f>
        <v/>
      </c>
      <c r="F430" s="3">
        <f>IFERROR(IF(OR($C430="",NOT(ISTEXT($C430))),"",VLOOKUP($C430,'Materials'!$A$6:$P$205,5,FALSE)),"")</f>
        <v/>
      </c>
      <c r="G430" s="5" t="n"/>
      <c r="H430" s="14" t="n"/>
      <c r="I430" s="11" t="n"/>
      <c r="J430" s="11" t="n"/>
      <c r="K430" s="11" t="n"/>
    </row>
    <row r="431" ht="28" customHeight="1">
      <c r="A431" s="5" t="n"/>
      <c r="B431" s="28" t="n"/>
      <c r="C431" s="5" t="n"/>
      <c r="D431" s="3">
        <f>IFERROR(IF(OR($C431="",NOT(ISTEXT($C431))),"",VLOOKUP($C431,'Materials'!$A$6:$P$205,2,FALSE)),"")</f>
        <v/>
      </c>
      <c r="E431" s="6">
        <f>IFERROR(IF(OR($C431="",NOT(ISTEXT($C431))),"",VLOOKUP($C431,'Materials'!$A$6:$P$205,4,FALSE)),"")</f>
        <v/>
      </c>
      <c r="F431" s="3">
        <f>IFERROR(IF(OR($C431="",NOT(ISTEXT($C431))),"",VLOOKUP($C431,'Materials'!$A$6:$P$205,5,FALSE)),"")</f>
        <v/>
      </c>
      <c r="G431" s="5" t="n"/>
      <c r="H431" s="14" t="n"/>
      <c r="I431" s="11" t="n"/>
      <c r="J431" s="11" t="n"/>
      <c r="K431" s="11" t="n"/>
    </row>
    <row r="432" ht="28" customHeight="1">
      <c r="A432" s="5" t="n"/>
      <c r="B432" s="28" t="n"/>
      <c r="C432" s="5" t="n"/>
      <c r="D432" s="3">
        <f>IFERROR(IF(OR($C432="",NOT(ISTEXT($C432))),"",VLOOKUP($C432,'Materials'!$A$6:$P$205,2,FALSE)),"")</f>
        <v/>
      </c>
      <c r="E432" s="6">
        <f>IFERROR(IF(OR($C432="",NOT(ISTEXT($C432))),"",VLOOKUP($C432,'Materials'!$A$6:$P$205,4,FALSE)),"")</f>
        <v/>
      </c>
      <c r="F432" s="3">
        <f>IFERROR(IF(OR($C432="",NOT(ISTEXT($C432))),"",VLOOKUP($C432,'Materials'!$A$6:$P$205,5,FALSE)),"")</f>
        <v/>
      </c>
      <c r="G432" s="5" t="n"/>
      <c r="H432" s="14" t="n"/>
      <c r="I432" s="11" t="n"/>
      <c r="J432" s="11" t="n"/>
      <c r="K432" s="11" t="n"/>
    </row>
    <row r="433" ht="28" customHeight="1">
      <c r="A433" s="5" t="n"/>
      <c r="B433" s="28" t="n"/>
      <c r="C433" s="5" t="n"/>
      <c r="D433" s="3">
        <f>IFERROR(IF(OR($C433="",NOT(ISTEXT($C433))),"",VLOOKUP($C433,'Materials'!$A$6:$P$205,2,FALSE)),"")</f>
        <v/>
      </c>
      <c r="E433" s="6">
        <f>IFERROR(IF(OR($C433="",NOT(ISTEXT($C433))),"",VLOOKUP($C433,'Materials'!$A$6:$P$205,4,FALSE)),"")</f>
        <v/>
      </c>
      <c r="F433" s="3">
        <f>IFERROR(IF(OR($C433="",NOT(ISTEXT($C433))),"",VLOOKUP($C433,'Materials'!$A$6:$P$205,5,FALSE)),"")</f>
        <v/>
      </c>
      <c r="G433" s="5" t="n"/>
      <c r="H433" s="14" t="n"/>
      <c r="I433" s="11" t="n"/>
      <c r="J433" s="11" t="n"/>
      <c r="K433" s="11" t="n"/>
    </row>
    <row r="434" ht="28" customHeight="1">
      <c r="A434" s="5" t="n"/>
      <c r="B434" s="28" t="n"/>
      <c r="C434" s="5" t="n"/>
      <c r="D434" s="3">
        <f>IFERROR(IF(OR($C434="",NOT(ISTEXT($C434))),"",VLOOKUP($C434,'Materials'!$A$6:$P$205,2,FALSE)),"")</f>
        <v/>
      </c>
      <c r="E434" s="6">
        <f>IFERROR(IF(OR($C434="",NOT(ISTEXT($C434))),"",VLOOKUP($C434,'Materials'!$A$6:$P$205,4,FALSE)),"")</f>
        <v/>
      </c>
      <c r="F434" s="3">
        <f>IFERROR(IF(OR($C434="",NOT(ISTEXT($C434))),"",VLOOKUP($C434,'Materials'!$A$6:$P$205,5,FALSE)),"")</f>
        <v/>
      </c>
      <c r="G434" s="5" t="n"/>
      <c r="H434" s="14" t="n"/>
      <c r="I434" s="11" t="n"/>
      <c r="J434" s="11" t="n"/>
      <c r="K434" s="11" t="n"/>
    </row>
    <row r="435" ht="28" customHeight="1">
      <c r="A435" s="5" t="n"/>
      <c r="B435" s="28" t="n"/>
      <c r="C435" s="5" t="n"/>
      <c r="D435" s="3">
        <f>IFERROR(IF(OR($C435="",NOT(ISTEXT($C435))),"",VLOOKUP($C435,'Materials'!$A$6:$P$205,2,FALSE)),"")</f>
        <v/>
      </c>
      <c r="E435" s="6">
        <f>IFERROR(IF(OR($C435="",NOT(ISTEXT($C435))),"",VLOOKUP($C435,'Materials'!$A$6:$P$205,4,FALSE)),"")</f>
        <v/>
      </c>
      <c r="F435" s="3">
        <f>IFERROR(IF(OR($C435="",NOT(ISTEXT($C435))),"",VLOOKUP($C435,'Materials'!$A$6:$P$205,5,FALSE)),"")</f>
        <v/>
      </c>
      <c r="G435" s="5" t="n"/>
      <c r="H435" s="14" t="n"/>
      <c r="I435" s="11" t="n"/>
      <c r="J435" s="11" t="n"/>
      <c r="K435" s="11" t="n"/>
    </row>
    <row r="436" ht="28" customHeight="1">
      <c r="A436" s="5" t="n"/>
      <c r="B436" s="28" t="n"/>
      <c r="C436" s="5" t="n"/>
      <c r="D436" s="3">
        <f>IFERROR(IF(OR($C436="",NOT(ISTEXT($C436))),"",VLOOKUP($C436,'Materials'!$A$6:$P$205,2,FALSE)),"")</f>
        <v/>
      </c>
      <c r="E436" s="6">
        <f>IFERROR(IF(OR($C436="",NOT(ISTEXT($C436))),"",VLOOKUP($C436,'Materials'!$A$6:$P$205,4,FALSE)),"")</f>
        <v/>
      </c>
      <c r="F436" s="3">
        <f>IFERROR(IF(OR($C436="",NOT(ISTEXT($C436))),"",VLOOKUP($C436,'Materials'!$A$6:$P$205,5,FALSE)),"")</f>
        <v/>
      </c>
      <c r="G436" s="5" t="n"/>
      <c r="H436" s="14" t="n"/>
      <c r="I436" s="11" t="n"/>
      <c r="J436" s="11" t="n"/>
      <c r="K436" s="11" t="n"/>
    </row>
    <row r="437" ht="28" customHeight="1">
      <c r="A437" s="5" t="n"/>
      <c r="B437" s="28" t="n"/>
      <c r="C437" s="5" t="n"/>
      <c r="D437" s="3">
        <f>IFERROR(IF(OR($C437="",NOT(ISTEXT($C437))),"",VLOOKUP($C437,'Materials'!$A$6:$P$205,2,FALSE)),"")</f>
        <v/>
      </c>
      <c r="E437" s="6">
        <f>IFERROR(IF(OR($C437="",NOT(ISTEXT($C437))),"",VLOOKUP($C437,'Materials'!$A$6:$P$205,4,FALSE)),"")</f>
        <v/>
      </c>
      <c r="F437" s="3">
        <f>IFERROR(IF(OR($C437="",NOT(ISTEXT($C437))),"",VLOOKUP($C437,'Materials'!$A$6:$P$205,5,FALSE)),"")</f>
        <v/>
      </c>
      <c r="G437" s="5" t="n"/>
      <c r="H437" s="14" t="n"/>
      <c r="I437" s="11" t="n"/>
      <c r="J437" s="11" t="n"/>
      <c r="K437" s="11" t="n"/>
    </row>
    <row r="438" ht="28" customHeight="1">
      <c r="A438" s="5" t="n"/>
      <c r="B438" s="28" t="n"/>
      <c r="C438" s="5" t="n"/>
      <c r="D438" s="3">
        <f>IFERROR(IF(OR($C438="",NOT(ISTEXT($C438))),"",VLOOKUP($C438,'Materials'!$A$6:$P$205,2,FALSE)),"")</f>
        <v/>
      </c>
      <c r="E438" s="6">
        <f>IFERROR(IF(OR($C438="",NOT(ISTEXT($C438))),"",VLOOKUP($C438,'Materials'!$A$6:$P$205,4,FALSE)),"")</f>
        <v/>
      </c>
      <c r="F438" s="3">
        <f>IFERROR(IF(OR($C438="",NOT(ISTEXT($C438))),"",VLOOKUP($C438,'Materials'!$A$6:$P$205,5,FALSE)),"")</f>
        <v/>
      </c>
      <c r="G438" s="5" t="n"/>
      <c r="H438" s="14" t="n"/>
      <c r="I438" s="11" t="n"/>
      <c r="J438" s="11" t="n"/>
      <c r="K438" s="11" t="n"/>
    </row>
    <row r="439" ht="28" customHeight="1">
      <c r="A439" s="5" t="n"/>
      <c r="B439" s="28" t="n"/>
      <c r="C439" s="5" t="n"/>
      <c r="D439" s="3">
        <f>IFERROR(IF(OR($C439="",NOT(ISTEXT($C439))),"",VLOOKUP($C439,'Materials'!$A$6:$P$205,2,FALSE)),"")</f>
        <v/>
      </c>
      <c r="E439" s="6">
        <f>IFERROR(IF(OR($C439="",NOT(ISTEXT($C439))),"",VLOOKUP($C439,'Materials'!$A$6:$P$205,4,FALSE)),"")</f>
        <v/>
      </c>
      <c r="F439" s="3">
        <f>IFERROR(IF(OR($C439="",NOT(ISTEXT($C439))),"",VLOOKUP($C439,'Materials'!$A$6:$P$205,5,FALSE)),"")</f>
        <v/>
      </c>
      <c r="G439" s="5" t="n"/>
      <c r="H439" s="14" t="n"/>
      <c r="I439" s="11" t="n"/>
      <c r="J439" s="11" t="n"/>
      <c r="K439" s="11" t="n"/>
    </row>
    <row r="440" ht="28" customHeight="1">
      <c r="A440" s="5" t="n"/>
      <c r="B440" s="28" t="n"/>
      <c r="C440" s="5" t="n"/>
      <c r="D440" s="3">
        <f>IFERROR(IF(OR($C440="",NOT(ISTEXT($C440))),"",VLOOKUP($C440,'Materials'!$A$6:$P$205,2,FALSE)),"")</f>
        <v/>
      </c>
      <c r="E440" s="6">
        <f>IFERROR(IF(OR($C440="",NOT(ISTEXT($C440))),"",VLOOKUP($C440,'Materials'!$A$6:$P$205,4,FALSE)),"")</f>
        <v/>
      </c>
      <c r="F440" s="3">
        <f>IFERROR(IF(OR($C440="",NOT(ISTEXT($C440))),"",VLOOKUP($C440,'Materials'!$A$6:$P$205,5,FALSE)),"")</f>
        <v/>
      </c>
      <c r="G440" s="5" t="n"/>
      <c r="H440" s="14" t="n"/>
      <c r="I440" s="11" t="n"/>
      <c r="J440" s="11" t="n"/>
      <c r="K440" s="11" t="n"/>
    </row>
    <row r="441" ht="28" customHeight="1">
      <c r="A441" s="5" t="n"/>
      <c r="B441" s="28" t="n"/>
      <c r="C441" s="5" t="n"/>
      <c r="D441" s="3">
        <f>IFERROR(IF(OR($C441="",NOT(ISTEXT($C441))),"",VLOOKUP($C441,'Materials'!$A$6:$P$205,2,FALSE)),"")</f>
        <v/>
      </c>
      <c r="E441" s="6">
        <f>IFERROR(IF(OR($C441="",NOT(ISTEXT($C441))),"",VLOOKUP($C441,'Materials'!$A$6:$P$205,4,FALSE)),"")</f>
        <v/>
      </c>
      <c r="F441" s="3">
        <f>IFERROR(IF(OR($C441="",NOT(ISTEXT($C441))),"",VLOOKUP($C441,'Materials'!$A$6:$P$205,5,FALSE)),"")</f>
        <v/>
      </c>
      <c r="G441" s="5" t="n"/>
      <c r="H441" s="14" t="n"/>
      <c r="I441" s="11" t="n"/>
      <c r="J441" s="11" t="n"/>
      <c r="K441" s="11" t="n"/>
    </row>
    <row r="442" ht="28" customHeight="1">
      <c r="A442" s="5" t="n"/>
      <c r="B442" s="28" t="n"/>
      <c r="C442" s="5" t="n"/>
      <c r="D442" s="3">
        <f>IFERROR(IF(OR($C442="",NOT(ISTEXT($C442))),"",VLOOKUP($C442,'Materials'!$A$6:$P$205,2,FALSE)),"")</f>
        <v/>
      </c>
      <c r="E442" s="6">
        <f>IFERROR(IF(OR($C442="",NOT(ISTEXT($C442))),"",VLOOKUP($C442,'Materials'!$A$6:$P$205,4,FALSE)),"")</f>
        <v/>
      </c>
      <c r="F442" s="3">
        <f>IFERROR(IF(OR($C442="",NOT(ISTEXT($C442))),"",VLOOKUP($C442,'Materials'!$A$6:$P$205,5,FALSE)),"")</f>
        <v/>
      </c>
      <c r="G442" s="5" t="n"/>
      <c r="H442" s="14" t="n"/>
      <c r="I442" s="11" t="n"/>
      <c r="J442" s="11" t="n"/>
      <c r="K442" s="11" t="n"/>
    </row>
    <row r="443" ht="28" customHeight="1">
      <c r="A443" s="5" t="n"/>
      <c r="B443" s="28" t="n"/>
      <c r="C443" s="5" t="n"/>
      <c r="D443" s="3">
        <f>IFERROR(IF(OR($C443="",NOT(ISTEXT($C443))),"",VLOOKUP($C443,'Materials'!$A$6:$P$205,2,FALSE)),"")</f>
        <v/>
      </c>
      <c r="E443" s="6">
        <f>IFERROR(IF(OR($C443="",NOT(ISTEXT($C443))),"",VLOOKUP($C443,'Materials'!$A$6:$P$205,4,FALSE)),"")</f>
        <v/>
      </c>
      <c r="F443" s="3">
        <f>IFERROR(IF(OR($C443="",NOT(ISTEXT($C443))),"",VLOOKUP($C443,'Materials'!$A$6:$P$205,5,FALSE)),"")</f>
        <v/>
      </c>
      <c r="G443" s="5" t="n"/>
      <c r="H443" s="14" t="n"/>
      <c r="I443" s="11" t="n"/>
      <c r="J443" s="11" t="n"/>
      <c r="K443" s="11" t="n"/>
    </row>
    <row r="444" ht="28" customHeight="1">
      <c r="A444" s="5" t="n"/>
      <c r="B444" s="28" t="n"/>
      <c r="C444" s="5" t="n"/>
      <c r="D444" s="3">
        <f>IFERROR(IF(OR($C444="",NOT(ISTEXT($C444))),"",VLOOKUP($C444,'Materials'!$A$6:$P$205,2,FALSE)),"")</f>
        <v/>
      </c>
      <c r="E444" s="6">
        <f>IFERROR(IF(OR($C444="",NOT(ISTEXT($C444))),"",VLOOKUP($C444,'Materials'!$A$6:$P$205,4,FALSE)),"")</f>
        <v/>
      </c>
      <c r="F444" s="3">
        <f>IFERROR(IF(OR($C444="",NOT(ISTEXT($C444))),"",VLOOKUP($C444,'Materials'!$A$6:$P$205,5,FALSE)),"")</f>
        <v/>
      </c>
      <c r="G444" s="5" t="n"/>
      <c r="H444" s="14" t="n"/>
      <c r="I444" s="11" t="n"/>
      <c r="J444" s="11" t="n"/>
      <c r="K444" s="11" t="n"/>
    </row>
    <row r="445" ht="28" customHeight="1">
      <c r="A445" s="5" t="n"/>
      <c r="B445" s="28" t="n"/>
      <c r="C445" s="5" t="n"/>
      <c r="D445" s="3">
        <f>IFERROR(IF(OR($C445="",NOT(ISTEXT($C445))),"",VLOOKUP($C445,'Materials'!$A$6:$P$205,2,FALSE)),"")</f>
        <v/>
      </c>
      <c r="E445" s="6">
        <f>IFERROR(IF(OR($C445="",NOT(ISTEXT($C445))),"",VLOOKUP($C445,'Materials'!$A$6:$P$205,4,FALSE)),"")</f>
        <v/>
      </c>
      <c r="F445" s="3">
        <f>IFERROR(IF(OR($C445="",NOT(ISTEXT($C445))),"",VLOOKUP($C445,'Materials'!$A$6:$P$205,5,FALSE)),"")</f>
        <v/>
      </c>
      <c r="G445" s="5" t="n"/>
      <c r="H445" s="14" t="n"/>
      <c r="I445" s="11" t="n"/>
      <c r="J445" s="11" t="n"/>
      <c r="K445" s="11" t="n"/>
    </row>
    <row r="446" ht="28" customHeight="1">
      <c r="A446" s="5" t="n"/>
      <c r="B446" s="28" t="n"/>
      <c r="C446" s="5" t="n"/>
      <c r="D446" s="3">
        <f>IFERROR(IF(OR($C446="",NOT(ISTEXT($C446))),"",VLOOKUP($C446,'Materials'!$A$6:$P$205,2,FALSE)),"")</f>
        <v/>
      </c>
      <c r="E446" s="6">
        <f>IFERROR(IF(OR($C446="",NOT(ISTEXT($C446))),"",VLOOKUP($C446,'Materials'!$A$6:$P$205,4,FALSE)),"")</f>
        <v/>
      </c>
      <c r="F446" s="3">
        <f>IFERROR(IF(OR($C446="",NOT(ISTEXT($C446))),"",VLOOKUP($C446,'Materials'!$A$6:$P$205,5,FALSE)),"")</f>
        <v/>
      </c>
      <c r="G446" s="5" t="n"/>
      <c r="H446" s="14" t="n"/>
      <c r="I446" s="11" t="n"/>
      <c r="J446" s="11" t="n"/>
      <c r="K446" s="11" t="n"/>
    </row>
    <row r="447" ht="28" customHeight="1">
      <c r="A447" s="5" t="n"/>
      <c r="B447" s="28" t="n"/>
      <c r="C447" s="5" t="n"/>
      <c r="D447" s="3">
        <f>IFERROR(IF(OR($C447="",NOT(ISTEXT($C447))),"",VLOOKUP($C447,'Materials'!$A$6:$P$205,2,FALSE)),"")</f>
        <v/>
      </c>
      <c r="E447" s="6">
        <f>IFERROR(IF(OR($C447="",NOT(ISTEXT($C447))),"",VLOOKUP($C447,'Materials'!$A$6:$P$205,4,FALSE)),"")</f>
        <v/>
      </c>
      <c r="F447" s="3">
        <f>IFERROR(IF(OR($C447="",NOT(ISTEXT($C447))),"",VLOOKUP($C447,'Materials'!$A$6:$P$205,5,FALSE)),"")</f>
        <v/>
      </c>
      <c r="G447" s="5" t="n"/>
      <c r="H447" s="14" t="n"/>
      <c r="I447" s="11" t="n"/>
      <c r="J447" s="11" t="n"/>
      <c r="K447" s="11" t="n"/>
    </row>
    <row r="448" ht="28" customHeight="1">
      <c r="A448" s="5" t="n"/>
      <c r="B448" s="28" t="n"/>
      <c r="C448" s="5" t="n"/>
      <c r="D448" s="3">
        <f>IFERROR(IF(OR($C448="",NOT(ISTEXT($C448))),"",VLOOKUP($C448,'Materials'!$A$6:$P$205,2,FALSE)),"")</f>
        <v/>
      </c>
      <c r="E448" s="6">
        <f>IFERROR(IF(OR($C448="",NOT(ISTEXT($C448))),"",VLOOKUP($C448,'Materials'!$A$6:$P$205,4,FALSE)),"")</f>
        <v/>
      </c>
      <c r="F448" s="3">
        <f>IFERROR(IF(OR($C448="",NOT(ISTEXT($C448))),"",VLOOKUP($C448,'Materials'!$A$6:$P$205,5,FALSE)),"")</f>
        <v/>
      </c>
      <c r="G448" s="5" t="n"/>
      <c r="H448" s="14" t="n"/>
      <c r="I448" s="11" t="n"/>
      <c r="J448" s="11" t="n"/>
      <c r="K448" s="11" t="n"/>
    </row>
    <row r="449" ht="28" customHeight="1">
      <c r="A449" s="5" t="n"/>
      <c r="B449" s="28" t="n"/>
      <c r="C449" s="5" t="n"/>
      <c r="D449" s="3">
        <f>IFERROR(IF(OR($C449="",NOT(ISTEXT($C449))),"",VLOOKUP($C449,'Materials'!$A$6:$P$205,2,FALSE)),"")</f>
        <v/>
      </c>
      <c r="E449" s="6">
        <f>IFERROR(IF(OR($C449="",NOT(ISTEXT($C449))),"",VLOOKUP($C449,'Materials'!$A$6:$P$205,4,FALSE)),"")</f>
        <v/>
      </c>
      <c r="F449" s="3">
        <f>IFERROR(IF(OR($C449="",NOT(ISTEXT($C449))),"",VLOOKUP($C449,'Materials'!$A$6:$P$205,5,FALSE)),"")</f>
        <v/>
      </c>
      <c r="G449" s="5" t="n"/>
      <c r="H449" s="14" t="n"/>
      <c r="I449" s="11" t="n"/>
      <c r="J449" s="11" t="n"/>
      <c r="K449" s="11" t="n"/>
    </row>
    <row r="450" ht="28" customHeight="1">
      <c r="A450" s="5" t="n"/>
      <c r="B450" s="28" t="n"/>
      <c r="C450" s="5" t="n"/>
      <c r="D450" s="3">
        <f>IFERROR(IF(OR($C450="",NOT(ISTEXT($C450))),"",VLOOKUP($C450,'Materials'!$A$6:$P$205,2,FALSE)),"")</f>
        <v/>
      </c>
      <c r="E450" s="6">
        <f>IFERROR(IF(OR($C450="",NOT(ISTEXT($C450))),"",VLOOKUP($C450,'Materials'!$A$6:$P$205,4,FALSE)),"")</f>
        <v/>
      </c>
      <c r="F450" s="3">
        <f>IFERROR(IF(OR($C450="",NOT(ISTEXT($C450))),"",VLOOKUP($C450,'Materials'!$A$6:$P$205,5,FALSE)),"")</f>
        <v/>
      </c>
      <c r="G450" s="5" t="n"/>
      <c r="H450" s="14" t="n"/>
      <c r="I450" s="11" t="n"/>
      <c r="J450" s="11" t="n"/>
      <c r="K450" s="11" t="n"/>
    </row>
    <row r="451" ht="28" customHeight="1">
      <c r="A451" s="5" t="n"/>
      <c r="B451" s="28" t="n"/>
      <c r="C451" s="5" t="n"/>
      <c r="D451" s="3">
        <f>IFERROR(IF(OR($C451="",NOT(ISTEXT($C451))),"",VLOOKUP($C451,'Materials'!$A$6:$P$205,2,FALSE)),"")</f>
        <v/>
      </c>
      <c r="E451" s="6">
        <f>IFERROR(IF(OR($C451="",NOT(ISTEXT($C451))),"",VLOOKUP($C451,'Materials'!$A$6:$P$205,4,FALSE)),"")</f>
        <v/>
      </c>
      <c r="F451" s="3">
        <f>IFERROR(IF(OR($C451="",NOT(ISTEXT($C451))),"",VLOOKUP($C451,'Materials'!$A$6:$P$205,5,FALSE)),"")</f>
        <v/>
      </c>
      <c r="G451" s="5" t="n"/>
      <c r="H451" s="14" t="n"/>
      <c r="I451" s="11" t="n"/>
      <c r="J451" s="11" t="n"/>
      <c r="K451" s="11" t="n"/>
    </row>
    <row r="452" ht="28" customHeight="1">
      <c r="A452" s="5" t="n"/>
      <c r="B452" s="28" t="n"/>
      <c r="C452" s="5" t="n"/>
      <c r="D452" s="3">
        <f>IFERROR(IF(OR($C452="",NOT(ISTEXT($C452))),"",VLOOKUP($C452,'Materials'!$A$6:$P$205,2,FALSE)),"")</f>
        <v/>
      </c>
      <c r="E452" s="6">
        <f>IFERROR(IF(OR($C452="",NOT(ISTEXT($C452))),"",VLOOKUP($C452,'Materials'!$A$6:$P$205,4,FALSE)),"")</f>
        <v/>
      </c>
      <c r="F452" s="3">
        <f>IFERROR(IF(OR($C452="",NOT(ISTEXT($C452))),"",VLOOKUP($C452,'Materials'!$A$6:$P$205,5,FALSE)),"")</f>
        <v/>
      </c>
      <c r="G452" s="5" t="n"/>
      <c r="H452" s="14" t="n"/>
      <c r="I452" s="11" t="n"/>
      <c r="J452" s="11" t="n"/>
      <c r="K452" s="11" t="n"/>
    </row>
    <row r="453" ht="28" customHeight="1">
      <c r="A453" s="5" t="n"/>
      <c r="B453" s="28" t="n"/>
      <c r="C453" s="5" t="n"/>
      <c r="D453" s="3">
        <f>IFERROR(IF(OR($C453="",NOT(ISTEXT($C453))),"",VLOOKUP($C453,'Materials'!$A$6:$P$205,2,FALSE)),"")</f>
        <v/>
      </c>
      <c r="E453" s="6">
        <f>IFERROR(IF(OR($C453="",NOT(ISTEXT($C453))),"",VLOOKUP($C453,'Materials'!$A$6:$P$205,4,FALSE)),"")</f>
        <v/>
      </c>
      <c r="F453" s="3">
        <f>IFERROR(IF(OR($C453="",NOT(ISTEXT($C453))),"",VLOOKUP($C453,'Materials'!$A$6:$P$205,5,FALSE)),"")</f>
        <v/>
      </c>
      <c r="G453" s="5" t="n"/>
      <c r="H453" s="14" t="n"/>
      <c r="I453" s="11" t="n"/>
      <c r="J453" s="11" t="n"/>
      <c r="K453" s="11" t="n"/>
    </row>
    <row r="454" ht="28" customHeight="1">
      <c r="A454" s="5" t="n"/>
      <c r="B454" s="28" t="n"/>
      <c r="C454" s="5" t="n"/>
      <c r="D454" s="3">
        <f>IFERROR(IF(OR($C454="",NOT(ISTEXT($C454))),"",VLOOKUP($C454,'Materials'!$A$6:$P$205,2,FALSE)),"")</f>
        <v/>
      </c>
      <c r="E454" s="6">
        <f>IFERROR(IF(OR($C454="",NOT(ISTEXT($C454))),"",VLOOKUP($C454,'Materials'!$A$6:$P$205,4,FALSE)),"")</f>
        <v/>
      </c>
      <c r="F454" s="3">
        <f>IFERROR(IF(OR($C454="",NOT(ISTEXT($C454))),"",VLOOKUP($C454,'Materials'!$A$6:$P$205,5,FALSE)),"")</f>
        <v/>
      </c>
      <c r="G454" s="5" t="n"/>
      <c r="H454" s="14" t="n"/>
      <c r="I454" s="11" t="n"/>
      <c r="J454" s="11" t="n"/>
      <c r="K454" s="11" t="n"/>
    </row>
    <row r="455" ht="28" customHeight="1">
      <c r="A455" s="5" t="n"/>
      <c r="B455" s="28" t="n"/>
      <c r="C455" s="5" t="n"/>
      <c r="D455" s="3">
        <f>IFERROR(IF(OR($C455="",NOT(ISTEXT($C455))),"",VLOOKUP($C455,'Materials'!$A$6:$P$205,2,FALSE)),"")</f>
        <v/>
      </c>
      <c r="E455" s="6">
        <f>IFERROR(IF(OR($C455="",NOT(ISTEXT($C455))),"",VLOOKUP($C455,'Materials'!$A$6:$P$205,4,FALSE)),"")</f>
        <v/>
      </c>
      <c r="F455" s="3">
        <f>IFERROR(IF(OR($C455="",NOT(ISTEXT($C455))),"",VLOOKUP($C455,'Materials'!$A$6:$P$205,5,FALSE)),"")</f>
        <v/>
      </c>
      <c r="G455" s="5" t="n"/>
      <c r="H455" s="14" t="n"/>
      <c r="I455" s="11" t="n"/>
      <c r="J455" s="11" t="n"/>
      <c r="K455" s="11" t="n"/>
    </row>
    <row r="456" ht="28" customHeight="1">
      <c r="A456" s="5" t="n"/>
      <c r="B456" s="28" t="n"/>
      <c r="C456" s="5" t="n"/>
      <c r="D456" s="3">
        <f>IFERROR(IF(OR($C456="",NOT(ISTEXT($C456))),"",VLOOKUP($C456,'Materials'!$A$6:$P$205,2,FALSE)),"")</f>
        <v/>
      </c>
      <c r="E456" s="6">
        <f>IFERROR(IF(OR($C456="",NOT(ISTEXT($C456))),"",VLOOKUP($C456,'Materials'!$A$6:$P$205,4,FALSE)),"")</f>
        <v/>
      </c>
      <c r="F456" s="3">
        <f>IFERROR(IF(OR($C456="",NOT(ISTEXT($C456))),"",VLOOKUP($C456,'Materials'!$A$6:$P$205,5,FALSE)),"")</f>
        <v/>
      </c>
      <c r="G456" s="5" t="n"/>
      <c r="H456" s="14" t="n"/>
      <c r="I456" s="11" t="n"/>
      <c r="J456" s="11" t="n"/>
      <c r="K456" s="11" t="n"/>
    </row>
    <row r="457" ht="28" customHeight="1">
      <c r="A457" s="5" t="n"/>
      <c r="B457" s="28" t="n"/>
      <c r="C457" s="5" t="n"/>
      <c r="D457" s="3">
        <f>IFERROR(IF(OR($C457="",NOT(ISTEXT($C457))),"",VLOOKUP($C457,'Materials'!$A$6:$P$205,2,FALSE)),"")</f>
        <v/>
      </c>
      <c r="E457" s="6">
        <f>IFERROR(IF(OR($C457="",NOT(ISTEXT($C457))),"",VLOOKUP($C457,'Materials'!$A$6:$P$205,4,FALSE)),"")</f>
        <v/>
      </c>
      <c r="F457" s="3">
        <f>IFERROR(IF(OR($C457="",NOT(ISTEXT($C457))),"",VLOOKUP($C457,'Materials'!$A$6:$P$205,5,FALSE)),"")</f>
        <v/>
      </c>
      <c r="G457" s="5" t="n"/>
      <c r="H457" s="14" t="n"/>
      <c r="I457" s="11" t="n"/>
      <c r="J457" s="11" t="n"/>
      <c r="K457" s="11" t="n"/>
    </row>
    <row r="458" ht="28" customHeight="1">
      <c r="A458" s="5" t="n"/>
      <c r="B458" s="28" t="n"/>
      <c r="C458" s="5" t="n"/>
      <c r="D458" s="3">
        <f>IFERROR(IF(OR($C458="",NOT(ISTEXT($C458))),"",VLOOKUP($C458,'Materials'!$A$6:$P$205,2,FALSE)),"")</f>
        <v/>
      </c>
      <c r="E458" s="6">
        <f>IFERROR(IF(OR($C458="",NOT(ISTEXT($C458))),"",VLOOKUP($C458,'Materials'!$A$6:$P$205,4,FALSE)),"")</f>
        <v/>
      </c>
      <c r="F458" s="3">
        <f>IFERROR(IF(OR($C458="",NOT(ISTEXT($C458))),"",VLOOKUP($C458,'Materials'!$A$6:$P$205,5,FALSE)),"")</f>
        <v/>
      </c>
      <c r="G458" s="5" t="n"/>
      <c r="H458" s="14" t="n"/>
      <c r="I458" s="11" t="n"/>
      <c r="J458" s="11" t="n"/>
      <c r="K458" s="11" t="n"/>
    </row>
    <row r="459" ht="28" customHeight="1">
      <c r="A459" s="5" t="n"/>
      <c r="B459" s="28" t="n"/>
      <c r="C459" s="5" t="n"/>
      <c r="D459" s="3">
        <f>IFERROR(IF(OR($C459="",NOT(ISTEXT($C459))),"",VLOOKUP($C459,'Materials'!$A$6:$P$205,2,FALSE)),"")</f>
        <v/>
      </c>
      <c r="E459" s="6">
        <f>IFERROR(IF(OR($C459="",NOT(ISTEXT($C459))),"",VLOOKUP($C459,'Materials'!$A$6:$P$205,4,FALSE)),"")</f>
        <v/>
      </c>
      <c r="F459" s="3">
        <f>IFERROR(IF(OR($C459="",NOT(ISTEXT($C459))),"",VLOOKUP($C459,'Materials'!$A$6:$P$205,5,FALSE)),"")</f>
        <v/>
      </c>
      <c r="G459" s="5" t="n"/>
      <c r="H459" s="14" t="n"/>
      <c r="I459" s="11" t="n"/>
      <c r="J459" s="11" t="n"/>
      <c r="K459" s="11" t="n"/>
    </row>
    <row r="460" ht="28" customHeight="1">
      <c r="A460" s="5" t="n"/>
      <c r="B460" s="28" t="n"/>
      <c r="C460" s="5" t="n"/>
      <c r="D460" s="3">
        <f>IFERROR(IF(OR($C460="",NOT(ISTEXT($C460))),"",VLOOKUP($C460,'Materials'!$A$6:$P$205,2,FALSE)),"")</f>
        <v/>
      </c>
      <c r="E460" s="6">
        <f>IFERROR(IF(OR($C460="",NOT(ISTEXT($C460))),"",VLOOKUP($C460,'Materials'!$A$6:$P$205,4,FALSE)),"")</f>
        <v/>
      </c>
      <c r="F460" s="3">
        <f>IFERROR(IF(OR($C460="",NOT(ISTEXT($C460))),"",VLOOKUP($C460,'Materials'!$A$6:$P$205,5,FALSE)),"")</f>
        <v/>
      </c>
      <c r="G460" s="5" t="n"/>
      <c r="H460" s="14" t="n"/>
      <c r="I460" s="11" t="n"/>
      <c r="J460" s="11" t="n"/>
      <c r="K460" s="11" t="n"/>
    </row>
    <row r="461" ht="28" customHeight="1">
      <c r="A461" s="5" t="n"/>
      <c r="B461" s="28" t="n"/>
      <c r="C461" s="5" t="n"/>
      <c r="D461" s="3">
        <f>IFERROR(IF(OR($C461="",NOT(ISTEXT($C461))),"",VLOOKUP($C461,'Materials'!$A$6:$P$205,2,FALSE)),"")</f>
        <v/>
      </c>
      <c r="E461" s="6">
        <f>IFERROR(IF(OR($C461="",NOT(ISTEXT($C461))),"",VLOOKUP($C461,'Materials'!$A$6:$P$205,4,FALSE)),"")</f>
        <v/>
      </c>
      <c r="F461" s="3">
        <f>IFERROR(IF(OR($C461="",NOT(ISTEXT($C461))),"",VLOOKUP($C461,'Materials'!$A$6:$P$205,5,FALSE)),"")</f>
        <v/>
      </c>
      <c r="G461" s="5" t="n"/>
      <c r="H461" s="14" t="n"/>
      <c r="I461" s="11" t="n"/>
      <c r="J461" s="11" t="n"/>
      <c r="K461" s="11" t="n"/>
    </row>
    <row r="462" ht="28" customHeight="1">
      <c r="A462" s="5" t="n"/>
      <c r="B462" s="28" t="n"/>
      <c r="C462" s="5" t="n"/>
      <c r="D462" s="3">
        <f>IFERROR(IF(OR($C462="",NOT(ISTEXT($C462))),"",VLOOKUP($C462,'Materials'!$A$6:$P$205,2,FALSE)),"")</f>
        <v/>
      </c>
      <c r="E462" s="6">
        <f>IFERROR(IF(OR($C462="",NOT(ISTEXT($C462))),"",VLOOKUP($C462,'Materials'!$A$6:$P$205,4,FALSE)),"")</f>
        <v/>
      </c>
      <c r="F462" s="3">
        <f>IFERROR(IF(OR($C462="",NOT(ISTEXT($C462))),"",VLOOKUP($C462,'Materials'!$A$6:$P$205,5,FALSE)),"")</f>
        <v/>
      </c>
      <c r="G462" s="5" t="n"/>
      <c r="H462" s="14" t="n"/>
      <c r="I462" s="11" t="n"/>
      <c r="J462" s="11" t="n"/>
      <c r="K462" s="11" t="n"/>
    </row>
    <row r="463" ht="28" customHeight="1">
      <c r="A463" s="5" t="n"/>
      <c r="B463" s="28" t="n"/>
      <c r="C463" s="5" t="n"/>
      <c r="D463" s="3">
        <f>IFERROR(IF(OR($C463="",NOT(ISTEXT($C463))),"",VLOOKUP($C463,'Materials'!$A$6:$P$205,2,FALSE)),"")</f>
        <v/>
      </c>
      <c r="E463" s="6">
        <f>IFERROR(IF(OR($C463="",NOT(ISTEXT($C463))),"",VLOOKUP($C463,'Materials'!$A$6:$P$205,4,FALSE)),"")</f>
        <v/>
      </c>
      <c r="F463" s="3">
        <f>IFERROR(IF(OR($C463="",NOT(ISTEXT($C463))),"",VLOOKUP($C463,'Materials'!$A$6:$P$205,5,FALSE)),"")</f>
        <v/>
      </c>
      <c r="G463" s="5" t="n"/>
      <c r="H463" s="14" t="n"/>
      <c r="I463" s="11" t="n"/>
      <c r="J463" s="11" t="n"/>
      <c r="K463" s="11" t="n"/>
    </row>
    <row r="464" ht="28" customHeight="1">
      <c r="A464" s="5" t="n"/>
      <c r="B464" s="28" t="n"/>
      <c r="C464" s="5" t="n"/>
      <c r="D464" s="3">
        <f>IFERROR(IF(OR($C464="",NOT(ISTEXT($C464))),"",VLOOKUP($C464,'Materials'!$A$6:$P$205,2,FALSE)),"")</f>
        <v/>
      </c>
      <c r="E464" s="6">
        <f>IFERROR(IF(OR($C464="",NOT(ISTEXT($C464))),"",VLOOKUP($C464,'Materials'!$A$6:$P$205,4,FALSE)),"")</f>
        <v/>
      </c>
      <c r="F464" s="3">
        <f>IFERROR(IF(OR($C464="",NOT(ISTEXT($C464))),"",VLOOKUP($C464,'Materials'!$A$6:$P$205,5,FALSE)),"")</f>
        <v/>
      </c>
      <c r="G464" s="5" t="n"/>
      <c r="H464" s="14" t="n"/>
      <c r="I464" s="11" t="n"/>
      <c r="J464" s="11" t="n"/>
      <c r="K464" s="11" t="n"/>
    </row>
    <row r="465" ht="28" customHeight="1">
      <c r="A465" s="5" t="n"/>
      <c r="B465" s="28" t="n"/>
      <c r="C465" s="5" t="n"/>
      <c r="D465" s="3">
        <f>IFERROR(IF(OR($C465="",NOT(ISTEXT($C465))),"",VLOOKUP($C465,'Materials'!$A$6:$P$205,2,FALSE)),"")</f>
        <v/>
      </c>
      <c r="E465" s="6">
        <f>IFERROR(IF(OR($C465="",NOT(ISTEXT($C465))),"",VLOOKUP($C465,'Materials'!$A$6:$P$205,4,FALSE)),"")</f>
        <v/>
      </c>
      <c r="F465" s="3">
        <f>IFERROR(IF(OR($C465="",NOT(ISTEXT($C465))),"",VLOOKUP($C465,'Materials'!$A$6:$P$205,5,FALSE)),"")</f>
        <v/>
      </c>
      <c r="G465" s="5" t="n"/>
      <c r="H465" s="14" t="n"/>
      <c r="I465" s="11" t="n"/>
      <c r="J465" s="11" t="n"/>
      <c r="K465" s="11" t="n"/>
    </row>
    <row r="466" ht="28" customHeight="1">
      <c r="A466" s="5" t="n"/>
      <c r="B466" s="28" t="n"/>
      <c r="C466" s="5" t="n"/>
      <c r="D466" s="3">
        <f>IFERROR(IF(OR($C466="",NOT(ISTEXT($C466))),"",VLOOKUP($C466,'Materials'!$A$6:$P$205,2,FALSE)),"")</f>
        <v/>
      </c>
      <c r="E466" s="6">
        <f>IFERROR(IF(OR($C466="",NOT(ISTEXT($C466))),"",VLOOKUP($C466,'Materials'!$A$6:$P$205,4,FALSE)),"")</f>
        <v/>
      </c>
      <c r="F466" s="3">
        <f>IFERROR(IF(OR($C466="",NOT(ISTEXT($C466))),"",VLOOKUP($C466,'Materials'!$A$6:$P$205,5,FALSE)),"")</f>
        <v/>
      </c>
      <c r="G466" s="5" t="n"/>
      <c r="H466" s="14" t="n"/>
      <c r="I466" s="11" t="n"/>
      <c r="J466" s="11" t="n"/>
      <c r="K466" s="11" t="n"/>
    </row>
    <row r="467" ht="28" customHeight="1">
      <c r="A467" s="5" t="n"/>
      <c r="B467" s="28" t="n"/>
      <c r="C467" s="5" t="n"/>
      <c r="D467" s="3">
        <f>IFERROR(IF(OR($C467="",NOT(ISTEXT($C467))),"",VLOOKUP($C467,'Materials'!$A$6:$P$205,2,FALSE)),"")</f>
        <v/>
      </c>
      <c r="E467" s="6">
        <f>IFERROR(IF(OR($C467="",NOT(ISTEXT($C467))),"",VLOOKUP($C467,'Materials'!$A$6:$P$205,4,FALSE)),"")</f>
        <v/>
      </c>
      <c r="F467" s="3">
        <f>IFERROR(IF(OR($C467="",NOT(ISTEXT($C467))),"",VLOOKUP($C467,'Materials'!$A$6:$P$205,5,FALSE)),"")</f>
        <v/>
      </c>
      <c r="G467" s="5" t="n"/>
      <c r="H467" s="14" t="n"/>
      <c r="I467" s="11" t="n"/>
      <c r="J467" s="11" t="n"/>
      <c r="K467" s="11" t="n"/>
    </row>
    <row r="468" ht="28" customHeight="1">
      <c r="A468" s="5" t="n"/>
      <c r="B468" s="28" t="n"/>
      <c r="C468" s="5" t="n"/>
      <c r="D468" s="3">
        <f>IFERROR(IF(OR($C468="",NOT(ISTEXT($C468))),"",VLOOKUP($C468,'Materials'!$A$6:$P$205,2,FALSE)),"")</f>
        <v/>
      </c>
      <c r="E468" s="6">
        <f>IFERROR(IF(OR($C468="",NOT(ISTEXT($C468))),"",VLOOKUP($C468,'Materials'!$A$6:$P$205,4,FALSE)),"")</f>
        <v/>
      </c>
      <c r="F468" s="3">
        <f>IFERROR(IF(OR($C468="",NOT(ISTEXT($C468))),"",VLOOKUP($C468,'Materials'!$A$6:$P$205,5,FALSE)),"")</f>
        <v/>
      </c>
      <c r="G468" s="5" t="n"/>
      <c r="H468" s="14" t="n"/>
      <c r="I468" s="11" t="n"/>
      <c r="J468" s="11" t="n"/>
      <c r="K468" s="11" t="n"/>
    </row>
    <row r="469" ht="28" customHeight="1">
      <c r="A469" s="5" t="n"/>
      <c r="B469" s="28" t="n"/>
      <c r="C469" s="5" t="n"/>
      <c r="D469" s="3">
        <f>IFERROR(IF(OR($C469="",NOT(ISTEXT($C469))),"",VLOOKUP($C469,'Materials'!$A$6:$P$205,2,FALSE)),"")</f>
        <v/>
      </c>
      <c r="E469" s="6">
        <f>IFERROR(IF(OR($C469="",NOT(ISTEXT($C469))),"",VLOOKUP($C469,'Materials'!$A$6:$P$205,4,FALSE)),"")</f>
        <v/>
      </c>
      <c r="F469" s="3">
        <f>IFERROR(IF(OR($C469="",NOT(ISTEXT($C469))),"",VLOOKUP($C469,'Materials'!$A$6:$P$205,5,FALSE)),"")</f>
        <v/>
      </c>
      <c r="G469" s="5" t="n"/>
      <c r="H469" s="14" t="n"/>
      <c r="I469" s="11" t="n"/>
      <c r="J469" s="11" t="n"/>
      <c r="K469" s="11" t="n"/>
    </row>
    <row r="470" ht="28" customHeight="1">
      <c r="A470" s="5" t="n"/>
      <c r="B470" s="28" t="n"/>
      <c r="C470" s="5" t="n"/>
      <c r="D470" s="3">
        <f>IFERROR(IF(OR($C470="",NOT(ISTEXT($C470))),"",VLOOKUP($C470,'Materials'!$A$6:$P$205,2,FALSE)),"")</f>
        <v/>
      </c>
      <c r="E470" s="6">
        <f>IFERROR(IF(OR($C470="",NOT(ISTEXT($C470))),"",VLOOKUP($C470,'Materials'!$A$6:$P$205,4,FALSE)),"")</f>
        <v/>
      </c>
      <c r="F470" s="3">
        <f>IFERROR(IF(OR($C470="",NOT(ISTEXT($C470))),"",VLOOKUP($C470,'Materials'!$A$6:$P$205,5,FALSE)),"")</f>
        <v/>
      </c>
      <c r="G470" s="5" t="n"/>
      <c r="H470" s="14" t="n"/>
      <c r="I470" s="11" t="n"/>
      <c r="J470" s="11" t="n"/>
      <c r="K470" s="11" t="n"/>
    </row>
    <row r="471" ht="28" customHeight="1">
      <c r="A471" s="5" t="n"/>
      <c r="B471" s="28" t="n"/>
      <c r="C471" s="5" t="n"/>
      <c r="D471" s="3">
        <f>IFERROR(IF(OR($C471="",NOT(ISTEXT($C471))),"",VLOOKUP($C471,'Materials'!$A$6:$P$205,2,FALSE)),"")</f>
        <v/>
      </c>
      <c r="E471" s="6">
        <f>IFERROR(IF(OR($C471="",NOT(ISTEXT($C471))),"",VLOOKUP($C471,'Materials'!$A$6:$P$205,4,FALSE)),"")</f>
        <v/>
      </c>
      <c r="F471" s="3">
        <f>IFERROR(IF(OR($C471="",NOT(ISTEXT($C471))),"",VLOOKUP($C471,'Materials'!$A$6:$P$205,5,FALSE)),"")</f>
        <v/>
      </c>
      <c r="G471" s="5" t="n"/>
      <c r="H471" s="14" t="n"/>
      <c r="I471" s="11" t="n"/>
      <c r="J471" s="11" t="n"/>
      <c r="K471" s="11" t="n"/>
    </row>
    <row r="472" ht="28" customHeight="1">
      <c r="A472" s="5" t="n"/>
      <c r="B472" s="28" t="n"/>
      <c r="C472" s="5" t="n"/>
      <c r="D472" s="3">
        <f>IFERROR(IF(OR($C472="",NOT(ISTEXT($C472))),"",VLOOKUP($C472,'Materials'!$A$6:$P$205,2,FALSE)),"")</f>
        <v/>
      </c>
      <c r="E472" s="6">
        <f>IFERROR(IF(OR($C472="",NOT(ISTEXT($C472))),"",VLOOKUP($C472,'Materials'!$A$6:$P$205,4,FALSE)),"")</f>
        <v/>
      </c>
      <c r="F472" s="3">
        <f>IFERROR(IF(OR($C472="",NOT(ISTEXT($C472))),"",VLOOKUP($C472,'Materials'!$A$6:$P$205,5,FALSE)),"")</f>
        <v/>
      </c>
      <c r="G472" s="5" t="n"/>
      <c r="H472" s="14" t="n"/>
      <c r="I472" s="11" t="n"/>
      <c r="J472" s="11" t="n"/>
      <c r="K472" s="11" t="n"/>
    </row>
    <row r="473" ht="28" customHeight="1">
      <c r="A473" s="5" t="n"/>
      <c r="B473" s="28" t="n"/>
      <c r="C473" s="5" t="n"/>
      <c r="D473" s="3">
        <f>IFERROR(IF(OR($C473="",NOT(ISTEXT($C473))),"",VLOOKUP($C473,'Materials'!$A$6:$P$205,2,FALSE)),"")</f>
        <v/>
      </c>
      <c r="E473" s="6">
        <f>IFERROR(IF(OR($C473="",NOT(ISTEXT($C473))),"",VLOOKUP($C473,'Materials'!$A$6:$P$205,4,FALSE)),"")</f>
        <v/>
      </c>
      <c r="F473" s="3">
        <f>IFERROR(IF(OR($C473="",NOT(ISTEXT($C473))),"",VLOOKUP($C473,'Materials'!$A$6:$P$205,5,FALSE)),"")</f>
        <v/>
      </c>
      <c r="G473" s="5" t="n"/>
      <c r="H473" s="14" t="n"/>
      <c r="I473" s="11" t="n"/>
      <c r="J473" s="11" t="n"/>
      <c r="K473" s="11" t="n"/>
    </row>
    <row r="474" ht="28" customHeight="1">
      <c r="A474" s="5" t="n"/>
      <c r="B474" s="28" t="n"/>
      <c r="C474" s="5" t="n"/>
      <c r="D474" s="3">
        <f>IFERROR(IF(OR($C474="",NOT(ISTEXT($C474))),"",VLOOKUP($C474,'Materials'!$A$6:$P$205,2,FALSE)),"")</f>
        <v/>
      </c>
      <c r="E474" s="6">
        <f>IFERROR(IF(OR($C474="",NOT(ISTEXT($C474))),"",VLOOKUP($C474,'Materials'!$A$6:$P$205,4,FALSE)),"")</f>
        <v/>
      </c>
      <c r="F474" s="3">
        <f>IFERROR(IF(OR($C474="",NOT(ISTEXT($C474))),"",VLOOKUP($C474,'Materials'!$A$6:$P$205,5,FALSE)),"")</f>
        <v/>
      </c>
      <c r="G474" s="5" t="n"/>
      <c r="H474" s="14" t="n"/>
      <c r="I474" s="11" t="n"/>
      <c r="J474" s="11" t="n"/>
      <c r="K474" s="11" t="n"/>
    </row>
    <row r="475" ht="28" customHeight="1">
      <c r="A475" s="5" t="n"/>
      <c r="B475" s="28" t="n"/>
      <c r="C475" s="5" t="n"/>
      <c r="D475" s="3">
        <f>IFERROR(IF(OR($C475="",NOT(ISTEXT($C475))),"",VLOOKUP($C475,'Materials'!$A$6:$P$205,2,FALSE)),"")</f>
        <v/>
      </c>
      <c r="E475" s="6">
        <f>IFERROR(IF(OR($C475="",NOT(ISTEXT($C475))),"",VLOOKUP($C475,'Materials'!$A$6:$P$205,4,FALSE)),"")</f>
        <v/>
      </c>
      <c r="F475" s="3">
        <f>IFERROR(IF(OR($C475="",NOT(ISTEXT($C475))),"",VLOOKUP($C475,'Materials'!$A$6:$P$205,5,FALSE)),"")</f>
        <v/>
      </c>
      <c r="G475" s="5" t="n"/>
      <c r="H475" s="14" t="n"/>
      <c r="I475" s="11" t="n"/>
      <c r="J475" s="11" t="n"/>
      <c r="K475" s="11" t="n"/>
    </row>
    <row r="476" ht="28" customHeight="1">
      <c r="A476" s="5" t="n"/>
      <c r="B476" s="28" t="n"/>
      <c r="C476" s="5" t="n"/>
      <c r="D476" s="3">
        <f>IFERROR(IF(OR($C476="",NOT(ISTEXT($C476))),"",VLOOKUP($C476,'Materials'!$A$6:$P$205,2,FALSE)),"")</f>
        <v/>
      </c>
      <c r="E476" s="6">
        <f>IFERROR(IF(OR($C476="",NOT(ISTEXT($C476))),"",VLOOKUP($C476,'Materials'!$A$6:$P$205,4,FALSE)),"")</f>
        <v/>
      </c>
      <c r="F476" s="3">
        <f>IFERROR(IF(OR($C476="",NOT(ISTEXT($C476))),"",VLOOKUP($C476,'Materials'!$A$6:$P$205,5,FALSE)),"")</f>
        <v/>
      </c>
      <c r="G476" s="5" t="n"/>
      <c r="H476" s="14" t="n"/>
      <c r="I476" s="11" t="n"/>
      <c r="J476" s="11" t="n"/>
      <c r="K476" s="11" t="n"/>
    </row>
    <row r="477" ht="28" customHeight="1">
      <c r="A477" s="5" t="n"/>
      <c r="B477" s="28" t="n"/>
      <c r="C477" s="5" t="n"/>
      <c r="D477" s="3">
        <f>IFERROR(IF(OR($C477="",NOT(ISTEXT($C477))),"",VLOOKUP($C477,'Materials'!$A$6:$P$205,2,FALSE)),"")</f>
        <v/>
      </c>
      <c r="E477" s="6">
        <f>IFERROR(IF(OR($C477="",NOT(ISTEXT($C477))),"",VLOOKUP($C477,'Materials'!$A$6:$P$205,4,FALSE)),"")</f>
        <v/>
      </c>
      <c r="F477" s="3">
        <f>IFERROR(IF(OR($C477="",NOT(ISTEXT($C477))),"",VLOOKUP($C477,'Materials'!$A$6:$P$205,5,FALSE)),"")</f>
        <v/>
      </c>
      <c r="G477" s="5" t="n"/>
      <c r="H477" s="14" t="n"/>
      <c r="I477" s="11" t="n"/>
      <c r="J477" s="11" t="n"/>
      <c r="K477" s="11" t="n"/>
    </row>
    <row r="478" ht="28" customHeight="1">
      <c r="A478" s="5" t="n"/>
      <c r="B478" s="28" t="n"/>
      <c r="C478" s="5" t="n"/>
      <c r="D478" s="3">
        <f>IFERROR(IF(OR($C478="",NOT(ISTEXT($C478))),"",VLOOKUP($C478,'Materials'!$A$6:$P$205,2,FALSE)),"")</f>
        <v/>
      </c>
      <c r="E478" s="6">
        <f>IFERROR(IF(OR($C478="",NOT(ISTEXT($C478))),"",VLOOKUP($C478,'Materials'!$A$6:$P$205,4,FALSE)),"")</f>
        <v/>
      </c>
      <c r="F478" s="3">
        <f>IFERROR(IF(OR($C478="",NOT(ISTEXT($C478))),"",VLOOKUP($C478,'Materials'!$A$6:$P$205,5,FALSE)),"")</f>
        <v/>
      </c>
      <c r="G478" s="5" t="n"/>
      <c r="H478" s="14" t="n"/>
      <c r="I478" s="11" t="n"/>
      <c r="J478" s="11" t="n"/>
      <c r="K478" s="11" t="n"/>
    </row>
    <row r="479" ht="28" customHeight="1">
      <c r="A479" s="5" t="n"/>
      <c r="B479" s="28" t="n"/>
      <c r="C479" s="5" t="n"/>
      <c r="D479" s="3">
        <f>IFERROR(IF(OR($C479="",NOT(ISTEXT($C479))),"",VLOOKUP($C479,'Materials'!$A$6:$P$205,2,FALSE)),"")</f>
        <v/>
      </c>
      <c r="E479" s="6">
        <f>IFERROR(IF(OR($C479="",NOT(ISTEXT($C479))),"",VLOOKUP($C479,'Materials'!$A$6:$P$205,4,FALSE)),"")</f>
        <v/>
      </c>
      <c r="F479" s="3">
        <f>IFERROR(IF(OR($C479="",NOT(ISTEXT($C479))),"",VLOOKUP($C479,'Materials'!$A$6:$P$205,5,FALSE)),"")</f>
        <v/>
      </c>
      <c r="G479" s="5" t="n"/>
      <c r="H479" s="14" t="n"/>
      <c r="I479" s="11" t="n"/>
      <c r="J479" s="11" t="n"/>
      <c r="K479" s="11" t="n"/>
    </row>
    <row r="480" ht="28" customHeight="1">
      <c r="A480" s="5" t="n"/>
      <c r="B480" s="28" t="n"/>
      <c r="C480" s="5" t="n"/>
      <c r="D480" s="3">
        <f>IFERROR(IF(OR($C480="",NOT(ISTEXT($C480))),"",VLOOKUP($C480,'Materials'!$A$6:$P$205,2,FALSE)),"")</f>
        <v/>
      </c>
      <c r="E480" s="6">
        <f>IFERROR(IF(OR($C480="",NOT(ISTEXT($C480))),"",VLOOKUP($C480,'Materials'!$A$6:$P$205,4,FALSE)),"")</f>
        <v/>
      </c>
      <c r="F480" s="3">
        <f>IFERROR(IF(OR($C480="",NOT(ISTEXT($C480))),"",VLOOKUP($C480,'Materials'!$A$6:$P$205,5,FALSE)),"")</f>
        <v/>
      </c>
      <c r="G480" s="5" t="n"/>
      <c r="H480" s="14" t="n"/>
      <c r="I480" s="11" t="n"/>
      <c r="J480" s="11" t="n"/>
      <c r="K480" s="11" t="n"/>
    </row>
    <row r="481" ht="28" customHeight="1">
      <c r="A481" s="5" t="n"/>
      <c r="B481" s="28" t="n"/>
      <c r="C481" s="5" t="n"/>
      <c r="D481" s="3">
        <f>IFERROR(IF(OR($C481="",NOT(ISTEXT($C481))),"",VLOOKUP($C481,'Materials'!$A$6:$P$205,2,FALSE)),"")</f>
        <v/>
      </c>
      <c r="E481" s="6">
        <f>IFERROR(IF(OR($C481="",NOT(ISTEXT($C481))),"",VLOOKUP($C481,'Materials'!$A$6:$P$205,4,FALSE)),"")</f>
        <v/>
      </c>
      <c r="F481" s="3">
        <f>IFERROR(IF(OR($C481="",NOT(ISTEXT($C481))),"",VLOOKUP($C481,'Materials'!$A$6:$P$205,5,FALSE)),"")</f>
        <v/>
      </c>
      <c r="G481" s="5" t="n"/>
      <c r="H481" s="14" t="n"/>
      <c r="I481" s="11" t="n"/>
      <c r="J481" s="11" t="n"/>
      <c r="K481" s="11" t="n"/>
    </row>
    <row r="482" ht="28" customHeight="1">
      <c r="A482" s="5" t="n"/>
      <c r="B482" s="28" t="n"/>
      <c r="C482" s="5" t="n"/>
      <c r="D482" s="3">
        <f>IFERROR(IF(OR($C482="",NOT(ISTEXT($C482))),"",VLOOKUP($C482,'Materials'!$A$6:$P$205,2,FALSE)),"")</f>
        <v/>
      </c>
      <c r="E482" s="6">
        <f>IFERROR(IF(OR($C482="",NOT(ISTEXT($C482))),"",VLOOKUP($C482,'Materials'!$A$6:$P$205,4,FALSE)),"")</f>
        <v/>
      </c>
      <c r="F482" s="3">
        <f>IFERROR(IF(OR($C482="",NOT(ISTEXT($C482))),"",VLOOKUP($C482,'Materials'!$A$6:$P$205,5,FALSE)),"")</f>
        <v/>
      </c>
      <c r="G482" s="5" t="n"/>
      <c r="H482" s="14" t="n"/>
      <c r="I482" s="11" t="n"/>
      <c r="J482" s="11" t="n"/>
      <c r="K482" s="11" t="n"/>
    </row>
    <row r="483" ht="28" customHeight="1">
      <c r="A483" s="5" t="n"/>
      <c r="B483" s="28" t="n"/>
      <c r="C483" s="5" t="n"/>
      <c r="D483" s="3">
        <f>IFERROR(IF(OR($C483="",NOT(ISTEXT($C483))),"",VLOOKUP($C483,'Materials'!$A$6:$P$205,2,FALSE)),"")</f>
        <v/>
      </c>
      <c r="E483" s="6">
        <f>IFERROR(IF(OR($C483="",NOT(ISTEXT($C483))),"",VLOOKUP($C483,'Materials'!$A$6:$P$205,4,FALSE)),"")</f>
        <v/>
      </c>
      <c r="F483" s="3">
        <f>IFERROR(IF(OR($C483="",NOT(ISTEXT($C483))),"",VLOOKUP($C483,'Materials'!$A$6:$P$205,5,FALSE)),"")</f>
        <v/>
      </c>
      <c r="G483" s="5" t="n"/>
      <c r="H483" s="14" t="n"/>
      <c r="I483" s="11" t="n"/>
      <c r="J483" s="11" t="n"/>
      <c r="K483" s="11" t="n"/>
    </row>
    <row r="484" ht="28" customHeight="1">
      <c r="A484" s="5" t="n"/>
      <c r="B484" s="28" t="n"/>
      <c r="C484" s="5" t="n"/>
      <c r="D484" s="3">
        <f>IFERROR(IF(OR($C484="",NOT(ISTEXT($C484))),"",VLOOKUP($C484,'Materials'!$A$6:$P$205,2,FALSE)),"")</f>
        <v/>
      </c>
      <c r="E484" s="6">
        <f>IFERROR(IF(OR($C484="",NOT(ISTEXT($C484))),"",VLOOKUP($C484,'Materials'!$A$6:$P$205,4,FALSE)),"")</f>
        <v/>
      </c>
      <c r="F484" s="3">
        <f>IFERROR(IF(OR($C484="",NOT(ISTEXT($C484))),"",VLOOKUP($C484,'Materials'!$A$6:$P$205,5,FALSE)),"")</f>
        <v/>
      </c>
      <c r="G484" s="5" t="n"/>
      <c r="H484" s="14" t="n"/>
      <c r="I484" s="11" t="n"/>
      <c r="J484" s="11" t="n"/>
      <c r="K484" s="11" t="n"/>
    </row>
    <row r="485" ht="28" customHeight="1">
      <c r="A485" s="5" t="n"/>
      <c r="B485" s="28" t="n"/>
      <c r="C485" s="5" t="n"/>
      <c r="D485" s="3">
        <f>IFERROR(IF(OR($C485="",NOT(ISTEXT($C485))),"",VLOOKUP($C485,'Materials'!$A$6:$P$205,2,FALSE)),"")</f>
        <v/>
      </c>
      <c r="E485" s="6">
        <f>IFERROR(IF(OR($C485="",NOT(ISTEXT($C485))),"",VLOOKUP($C485,'Materials'!$A$6:$P$205,4,FALSE)),"")</f>
        <v/>
      </c>
      <c r="F485" s="3">
        <f>IFERROR(IF(OR($C485="",NOT(ISTEXT($C485))),"",VLOOKUP($C485,'Materials'!$A$6:$P$205,5,FALSE)),"")</f>
        <v/>
      </c>
      <c r="G485" s="5" t="n"/>
      <c r="H485" s="14" t="n"/>
      <c r="I485" s="11" t="n"/>
      <c r="J485" s="11" t="n"/>
      <c r="K485" s="11" t="n"/>
    </row>
    <row r="486" ht="28" customHeight="1">
      <c r="A486" s="5" t="n"/>
      <c r="B486" s="28" t="n"/>
      <c r="C486" s="5" t="n"/>
      <c r="D486" s="3">
        <f>IFERROR(IF(OR($C486="",NOT(ISTEXT($C486))),"",VLOOKUP($C486,'Materials'!$A$6:$P$205,2,FALSE)),"")</f>
        <v/>
      </c>
      <c r="E486" s="6">
        <f>IFERROR(IF(OR($C486="",NOT(ISTEXT($C486))),"",VLOOKUP($C486,'Materials'!$A$6:$P$205,4,FALSE)),"")</f>
        <v/>
      </c>
      <c r="F486" s="3">
        <f>IFERROR(IF(OR($C486="",NOT(ISTEXT($C486))),"",VLOOKUP($C486,'Materials'!$A$6:$P$205,5,FALSE)),"")</f>
        <v/>
      </c>
      <c r="G486" s="5" t="n"/>
      <c r="H486" s="14" t="n"/>
      <c r="I486" s="11" t="n"/>
      <c r="J486" s="11" t="n"/>
      <c r="K486" s="11" t="n"/>
    </row>
    <row r="487" ht="28" customHeight="1">
      <c r="A487" s="5" t="n"/>
      <c r="B487" s="28" t="n"/>
      <c r="C487" s="5" t="n"/>
      <c r="D487" s="3">
        <f>IFERROR(IF(OR($C487="",NOT(ISTEXT($C487))),"",VLOOKUP($C487,'Materials'!$A$6:$P$205,2,FALSE)),"")</f>
        <v/>
      </c>
      <c r="E487" s="6">
        <f>IFERROR(IF(OR($C487="",NOT(ISTEXT($C487))),"",VLOOKUP($C487,'Materials'!$A$6:$P$205,4,FALSE)),"")</f>
        <v/>
      </c>
      <c r="F487" s="3">
        <f>IFERROR(IF(OR($C487="",NOT(ISTEXT($C487))),"",VLOOKUP($C487,'Materials'!$A$6:$P$205,5,FALSE)),"")</f>
        <v/>
      </c>
      <c r="G487" s="5" t="n"/>
      <c r="H487" s="14" t="n"/>
      <c r="I487" s="11" t="n"/>
      <c r="J487" s="11" t="n"/>
      <c r="K487" s="11" t="n"/>
    </row>
    <row r="488" ht="28" customHeight="1">
      <c r="A488" s="5" t="n"/>
      <c r="B488" s="28" t="n"/>
      <c r="C488" s="5" t="n"/>
      <c r="D488" s="3">
        <f>IFERROR(IF(OR($C488="",NOT(ISTEXT($C488))),"",VLOOKUP($C488,'Materials'!$A$6:$P$205,2,FALSE)),"")</f>
        <v/>
      </c>
      <c r="E488" s="6">
        <f>IFERROR(IF(OR($C488="",NOT(ISTEXT($C488))),"",VLOOKUP($C488,'Materials'!$A$6:$P$205,4,FALSE)),"")</f>
        <v/>
      </c>
      <c r="F488" s="3">
        <f>IFERROR(IF(OR($C488="",NOT(ISTEXT($C488))),"",VLOOKUP($C488,'Materials'!$A$6:$P$205,5,FALSE)),"")</f>
        <v/>
      </c>
      <c r="G488" s="5" t="n"/>
      <c r="H488" s="14" t="n"/>
      <c r="I488" s="11" t="n"/>
      <c r="J488" s="11" t="n"/>
      <c r="K488" s="11" t="n"/>
    </row>
    <row r="489" ht="28" customHeight="1">
      <c r="A489" s="5" t="n"/>
      <c r="B489" s="28" t="n"/>
      <c r="C489" s="5" t="n"/>
      <c r="D489" s="3">
        <f>IFERROR(IF(OR($C489="",NOT(ISTEXT($C489))),"",VLOOKUP($C489,'Materials'!$A$6:$P$205,2,FALSE)),"")</f>
        <v/>
      </c>
      <c r="E489" s="6">
        <f>IFERROR(IF(OR($C489="",NOT(ISTEXT($C489))),"",VLOOKUP($C489,'Materials'!$A$6:$P$205,4,FALSE)),"")</f>
        <v/>
      </c>
      <c r="F489" s="3">
        <f>IFERROR(IF(OR($C489="",NOT(ISTEXT($C489))),"",VLOOKUP($C489,'Materials'!$A$6:$P$205,5,FALSE)),"")</f>
        <v/>
      </c>
      <c r="G489" s="5" t="n"/>
      <c r="H489" s="14" t="n"/>
      <c r="I489" s="11" t="n"/>
      <c r="J489" s="11" t="n"/>
      <c r="K489" s="11" t="n"/>
    </row>
    <row r="490" ht="28" customHeight="1">
      <c r="A490" s="5" t="n"/>
      <c r="B490" s="28" t="n"/>
      <c r="C490" s="5" t="n"/>
      <c r="D490" s="3">
        <f>IFERROR(IF(OR($C490="",NOT(ISTEXT($C490))),"",VLOOKUP($C490,'Materials'!$A$6:$P$205,2,FALSE)),"")</f>
        <v/>
      </c>
      <c r="E490" s="6">
        <f>IFERROR(IF(OR($C490="",NOT(ISTEXT($C490))),"",VLOOKUP($C490,'Materials'!$A$6:$P$205,4,FALSE)),"")</f>
        <v/>
      </c>
      <c r="F490" s="3">
        <f>IFERROR(IF(OR($C490="",NOT(ISTEXT($C490))),"",VLOOKUP($C490,'Materials'!$A$6:$P$205,5,FALSE)),"")</f>
        <v/>
      </c>
      <c r="G490" s="5" t="n"/>
      <c r="H490" s="14" t="n"/>
      <c r="I490" s="11" t="n"/>
      <c r="J490" s="11" t="n"/>
      <c r="K490" s="11" t="n"/>
    </row>
    <row r="491" ht="28" customHeight="1">
      <c r="A491" s="5" t="n"/>
      <c r="B491" s="28" t="n"/>
      <c r="C491" s="5" t="n"/>
      <c r="D491" s="3">
        <f>IFERROR(IF(OR($C491="",NOT(ISTEXT($C491))),"",VLOOKUP($C491,'Materials'!$A$6:$P$205,2,FALSE)),"")</f>
        <v/>
      </c>
      <c r="E491" s="6">
        <f>IFERROR(IF(OR($C491="",NOT(ISTEXT($C491))),"",VLOOKUP($C491,'Materials'!$A$6:$P$205,4,FALSE)),"")</f>
        <v/>
      </c>
      <c r="F491" s="3">
        <f>IFERROR(IF(OR($C491="",NOT(ISTEXT($C491))),"",VLOOKUP($C491,'Materials'!$A$6:$P$205,5,FALSE)),"")</f>
        <v/>
      </c>
      <c r="G491" s="5" t="n"/>
      <c r="H491" s="14" t="n"/>
      <c r="I491" s="11" t="n"/>
      <c r="J491" s="11" t="n"/>
      <c r="K491" s="11" t="n"/>
    </row>
    <row r="492" ht="28" customHeight="1">
      <c r="A492" s="5" t="n"/>
      <c r="B492" s="28" t="n"/>
      <c r="C492" s="5" t="n"/>
      <c r="D492" s="3">
        <f>IFERROR(IF(OR($C492="",NOT(ISTEXT($C492))),"",VLOOKUP($C492,'Materials'!$A$6:$P$205,2,FALSE)),"")</f>
        <v/>
      </c>
      <c r="E492" s="6">
        <f>IFERROR(IF(OR($C492="",NOT(ISTEXT($C492))),"",VLOOKUP($C492,'Materials'!$A$6:$P$205,4,FALSE)),"")</f>
        <v/>
      </c>
      <c r="F492" s="3">
        <f>IFERROR(IF(OR($C492="",NOT(ISTEXT($C492))),"",VLOOKUP($C492,'Materials'!$A$6:$P$205,5,FALSE)),"")</f>
        <v/>
      </c>
      <c r="G492" s="5" t="n"/>
      <c r="H492" s="14" t="n"/>
      <c r="I492" s="11" t="n"/>
      <c r="J492" s="11" t="n"/>
      <c r="K492" s="11" t="n"/>
    </row>
    <row r="493" ht="28" customHeight="1">
      <c r="A493" s="5" t="n"/>
      <c r="B493" s="28" t="n"/>
      <c r="C493" s="5" t="n"/>
      <c r="D493" s="3">
        <f>IFERROR(IF(OR($C493="",NOT(ISTEXT($C493))),"",VLOOKUP($C493,'Materials'!$A$6:$P$205,2,FALSE)),"")</f>
        <v/>
      </c>
      <c r="E493" s="6">
        <f>IFERROR(IF(OR($C493="",NOT(ISTEXT($C493))),"",VLOOKUP($C493,'Materials'!$A$6:$P$205,4,FALSE)),"")</f>
        <v/>
      </c>
      <c r="F493" s="3">
        <f>IFERROR(IF(OR($C493="",NOT(ISTEXT($C493))),"",VLOOKUP($C493,'Materials'!$A$6:$P$205,5,FALSE)),"")</f>
        <v/>
      </c>
      <c r="G493" s="5" t="n"/>
      <c r="H493" s="14" t="n"/>
      <c r="I493" s="11" t="n"/>
      <c r="J493" s="11" t="n"/>
      <c r="K493" s="11" t="n"/>
    </row>
    <row r="494" ht="28" customHeight="1">
      <c r="A494" s="5" t="n"/>
      <c r="B494" s="28" t="n"/>
      <c r="C494" s="5" t="n"/>
      <c r="D494" s="3">
        <f>IFERROR(IF(OR($C494="",NOT(ISTEXT($C494))),"",VLOOKUP($C494,'Materials'!$A$6:$P$205,2,FALSE)),"")</f>
        <v/>
      </c>
      <c r="E494" s="6">
        <f>IFERROR(IF(OR($C494="",NOT(ISTEXT($C494))),"",VLOOKUP($C494,'Materials'!$A$6:$P$205,4,FALSE)),"")</f>
        <v/>
      </c>
      <c r="F494" s="3">
        <f>IFERROR(IF(OR($C494="",NOT(ISTEXT($C494))),"",VLOOKUP($C494,'Materials'!$A$6:$P$205,5,FALSE)),"")</f>
        <v/>
      </c>
      <c r="G494" s="5" t="n"/>
      <c r="H494" s="14" t="n"/>
      <c r="I494" s="11" t="n"/>
      <c r="J494" s="11" t="n"/>
      <c r="K494" s="11" t="n"/>
    </row>
    <row r="495" ht="28" customHeight="1">
      <c r="A495" s="5" t="n"/>
      <c r="B495" s="28" t="n"/>
      <c r="C495" s="5" t="n"/>
      <c r="D495" s="3">
        <f>IFERROR(IF(OR($C495="",NOT(ISTEXT($C495))),"",VLOOKUP($C495,'Materials'!$A$6:$P$205,2,FALSE)),"")</f>
        <v/>
      </c>
      <c r="E495" s="6">
        <f>IFERROR(IF(OR($C495="",NOT(ISTEXT($C495))),"",VLOOKUP($C495,'Materials'!$A$6:$P$205,4,FALSE)),"")</f>
        <v/>
      </c>
      <c r="F495" s="3">
        <f>IFERROR(IF(OR($C495="",NOT(ISTEXT($C495))),"",VLOOKUP($C495,'Materials'!$A$6:$P$205,5,FALSE)),"")</f>
        <v/>
      </c>
      <c r="G495" s="5" t="n"/>
      <c r="H495" s="14" t="n"/>
      <c r="I495" s="11" t="n"/>
      <c r="J495" s="11" t="n"/>
      <c r="K495" s="11" t="n"/>
    </row>
    <row r="496" ht="28" customHeight="1">
      <c r="A496" s="5" t="n"/>
      <c r="B496" s="28" t="n"/>
      <c r="C496" s="5" t="n"/>
      <c r="D496" s="3">
        <f>IFERROR(IF(OR($C496="",NOT(ISTEXT($C496))),"",VLOOKUP($C496,'Materials'!$A$6:$P$205,2,FALSE)),"")</f>
        <v/>
      </c>
      <c r="E496" s="6">
        <f>IFERROR(IF(OR($C496="",NOT(ISTEXT($C496))),"",VLOOKUP($C496,'Materials'!$A$6:$P$205,4,FALSE)),"")</f>
        <v/>
      </c>
      <c r="F496" s="3">
        <f>IFERROR(IF(OR($C496="",NOT(ISTEXT($C496))),"",VLOOKUP($C496,'Materials'!$A$6:$P$205,5,FALSE)),"")</f>
        <v/>
      </c>
      <c r="G496" s="5" t="n"/>
      <c r="H496" s="14" t="n"/>
      <c r="I496" s="11" t="n"/>
      <c r="J496" s="11" t="n"/>
      <c r="K496" s="11" t="n"/>
    </row>
    <row r="497" ht="28" customHeight="1">
      <c r="A497" s="5" t="n"/>
      <c r="B497" s="28" t="n"/>
      <c r="C497" s="5" t="n"/>
      <c r="D497" s="3">
        <f>IFERROR(IF(OR($C497="",NOT(ISTEXT($C497))),"",VLOOKUP($C497,'Materials'!$A$6:$P$205,2,FALSE)),"")</f>
        <v/>
      </c>
      <c r="E497" s="6">
        <f>IFERROR(IF(OR($C497="",NOT(ISTEXT($C497))),"",VLOOKUP($C497,'Materials'!$A$6:$P$205,4,FALSE)),"")</f>
        <v/>
      </c>
      <c r="F497" s="3">
        <f>IFERROR(IF(OR($C497="",NOT(ISTEXT($C497))),"",VLOOKUP($C497,'Materials'!$A$6:$P$205,5,FALSE)),"")</f>
        <v/>
      </c>
      <c r="G497" s="5" t="n"/>
      <c r="H497" s="14" t="n"/>
      <c r="I497" s="11" t="n"/>
      <c r="J497" s="11" t="n"/>
      <c r="K497" s="11" t="n"/>
    </row>
    <row r="498" ht="28" customHeight="1">
      <c r="A498" s="5" t="n"/>
      <c r="B498" s="28" t="n"/>
      <c r="C498" s="5" t="n"/>
      <c r="D498" s="3">
        <f>IFERROR(IF(OR($C498="",NOT(ISTEXT($C498))),"",VLOOKUP($C498,'Materials'!$A$6:$P$205,2,FALSE)),"")</f>
        <v/>
      </c>
      <c r="E498" s="6">
        <f>IFERROR(IF(OR($C498="",NOT(ISTEXT($C498))),"",VLOOKUP($C498,'Materials'!$A$6:$P$205,4,FALSE)),"")</f>
        <v/>
      </c>
      <c r="F498" s="3">
        <f>IFERROR(IF(OR($C498="",NOT(ISTEXT($C498))),"",VLOOKUP($C498,'Materials'!$A$6:$P$205,5,FALSE)),"")</f>
        <v/>
      </c>
      <c r="G498" s="5" t="n"/>
      <c r="H498" s="14" t="n"/>
      <c r="I498" s="11" t="n"/>
      <c r="J498" s="11" t="n"/>
      <c r="K498" s="11" t="n"/>
    </row>
    <row r="499" ht="28" customHeight="1">
      <c r="A499" s="5" t="n"/>
      <c r="B499" s="28" t="n"/>
      <c r="C499" s="5" t="n"/>
      <c r="D499" s="3">
        <f>IFERROR(IF(OR($C499="",NOT(ISTEXT($C499))),"",VLOOKUP($C499,'Materials'!$A$6:$P$205,2,FALSE)),"")</f>
        <v/>
      </c>
      <c r="E499" s="6">
        <f>IFERROR(IF(OR($C499="",NOT(ISTEXT($C499))),"",VLOOKUP($C499,'Materials'!$A$6:$P$205,4,FALSE)),"")</f>
        <v/>
      </c>
      <c r="F499" s="3">
        <f>IFERROR(IF(OR($C499="",NOT(ISTEXT($C499))),"",VLOOKUP($C499,'Materials'!$A$6:$P$205,5,FALSE)),"")</f>
        <v/>
      </c>
      <c r="G499" s="5" t="n"/>
      <c r="H499" s="14" t="n"/>
      <c r="I499" s="11" t="n"/>
      <c r="J499" s="11" t="n"/>
      <c r="K499" s="11" t="n"/>
    </row>
    <row r="500" ht="28" customHeight="1">
      <c r="A500" s="5" t="n"/>
      <c r="B500" s="28" t="n"/>
      <c r="C500" s="5" t="n"/>
      <c r="D500" s="3">
        <f>IFERROR(IF(OR($C500="",NOT(ISTEXT($C500))),"",VLOOKUP($C500,'Materials'!$A$6:$P$205,2,FALSE)),"")</f>
        <v/>
      </c>
      <c r="E500" s="6">
        <f>IFERROR(IF(OR($C500="",NOT(ISTEXT($C500))),"",VLOOKUP($C500,'Materials'!$A$6:$P$205,4,FALSE)),"")</f>
        <v/>
      </c>
      <c r="F500" s="3">
        <f>IFERROR(IF(OR($C500="",NOT(ISTEXT($C500))),"",VLOOKUP($C500,'Materials'!$A$6:$P$205,5,FALSE)),"")</f>
        <v/>
      </c>
      <c r="G500" s="5" t="n"/>
      <c r="H500" s="14" t="n"/>
      <c r="I500" s="11" t="n"/>
      <c r="J500" s="11" t="n"/>
      <c r="K500" s="11" t="n"/>
    </row>
    <row r="501" ht="28" customHeight="1">
      <c r="A501" s="5" t="n"/>
      <c r="B501" s="28" t="n"/>
      <c r="C501" s="5" t="n"/>
      <c r="D501" s="3">
        <f>IFERROR(IF(OR($C501="",NOT(ISTEXT($C501))),"",VLOOKUP($C501,'Materials'!$A$6:$P$205,2,FALSE)),"")</f>
        <v/>
      </c>
      <c r="E501" s="6">
        <f>IFERROR(IF(OR($C501="",NOT(ISTEXT($C501))),"",VLOOKUP($C501,'Materials'!$A$6:$P$205,4,FALSE)),"")</f>
        <v/>
      </c>
      <c r="F501" s="3">
        <f>IFERROR(IF(OR($C501="",NOT(ISTEXT($C501))),"",VLOOKUP($C501,'Materials'!$A$6:$P$205,5,FALSE)),"")</f>
        <v/>
      </c>
      <c r="G501" s="5" t="n"/>
      <c r="H501" s="14" t="n"/>
      <c r="I501" s="11" t="n"/>
      <c r="J501" s="11" t="n"/>
      <c r="K501" s="11" t="n"/>
    </row>
    <row r="502" ht="28" customHeight="1">
      <c r="A502" s="5" t="n"/>
      <c r="B502" s="28" t="n"/>
      <c r="C502" s="5" t="n"/>
      <c r="D502" s="3">
        <f>IFERROR(IF(OR($C502="",NOT(ISTEXT($C502))),"",VLOOKUP($C502,'Materials'!$A$6:$P$205,2,FALSE)),"")</f>
        <v/>
      </c>
      <c r="E502" s="6">
        <f>IFERROR(IF(OR($C502="",NOT(ISTEXT($C502))),"",VLOOKUP($C502,'Materials'!$A$6:$P$205,4,FALSE)),"")</f>
        <v/>
      </c>
      <c r="F502" s="3">
        <f>IFERROR(IF(OR($C502="",NOT(ISTEXT($C502))),"",VLOOKUP($C502,'Materials'!$A$6:$P$205,5,FALSE)),"")</f>
        <v/>
      </c>
      <c r="G502" s="5" t="n"/>
      <c r="H502" s="14" t="n"/>
      <c r="I502" s="11" t="n"/>
      <c r="J502" s="11" t="n"/>
      <c r="K502" s="11" t="n"/>
    </row>
    <row r="503" ht="28" customHeight="1">
      <c r="A503" s="5" t="n"/>
      <c r="B503" s="28" t="n"/>
      <c r="C503" s="5" t="n"/>
      <c r="D503" s="3">
        <f>IFERROR(IF(OR($C503="",NOT(ISTEXT($C503))),"",VLOOKUP($C503,'Materials'!$A$6:$P$205,2,FALSE)),"")</f>
        <v/>
      </c>
      <c r="E503" s="6">
        <f>IFERROR(IF(OR($C503="",NOT(ISTEXT($C503))),"",VLOOKUP($C503,'Materials'!$A$6:$P$205,4,FALSE)),"")</f>
        <v/>
      </c>
      <c r="F503" s="3">
        <f>IFERROR(IF(OR($C503="",NOT(ISTEXT($C503))),"",VLOOKUP($C503,'Materials'!$A$6:$P$205,5,FALSE)),"")</f>
        <v/>
      </c>
      <c r="G503" s="5" t="n"/>
      <c r="H503" s="14" t="n"/>
      <c r="I503" s="11" t="n"/>
      <c r="J503" s="11" t="n"/>
      <c r="K503" s="11" t="n"/>
    </row>
    <row r="504" ht="28" customHeight="1">
      <c r="A504" s="5" t="n"/>
      <c r="B504" s="28" t="n"/>
      <c r="C504" s="5" t="n"/>
      <c r="D504" s="3">
        <f>IFERROR(IF(OR($C504="",NOT(ISTEXT($C504))),"",VLOOKUP($C504,'Materials'!$A$6:$P$205,2,FALSE)),"")</f>
        <v/>
      </c>
      <c r="E504" s="6">
        <f>IFERROR(IF(OR($C504="",NOT(ISTEXT($C504))),"",VLOOKUP($C504,'Materials'!$A$6:$P$205,4,FALSE)),"")</f>
        <v/>
      </c>
      <c r="F504" s="3">
        <f>IFERROR(IF(OR($C504="",NOT(ISTEXT($C504))),"",VLOOKUP($C504,'Materials'!$A$6:$P$205,5,FALSE)),"")</f>
        <v/>
      </c>
      <c r="G504" s="5" t="n"/>
      <c r="H504" s="14" t="n"/>
      <c r="I504" s="11" t="n"/>
      <c r="J504" s="11" t="n"/>
      <c r="K504" s="11" t="n"/>
    </row>
    <row r="505" ht="28" customHeight="1">
      <c r="A505" s="5" t="n"/>
      <c r="B505" s="28" t="n"/>
      <c r="C505" s="5" t="n"/>
      <c r="D505" s="3">
        <f>IFERROR(IF(OR($C505="",NOT(ISTEXT($C505))),"",VLOOKUP($C505,'Materials'!$A$6:$P$205,2,FALSE)),"")</f>
        <v/>
      </c>
      <c r="E505" s="6">
        <f>IFERROR(IF(OR($C505="",NOT(ISTEXT($C505))),"",VLOOKUP($C505,'Materials'!$A$6:$P$205,4,FALSE)),"")</f>
        <v/>
      </c>
      <c r="F505" s="3">
        <f>IFERROR(IF(OR($C505="",NOT(ISTEXT($C505))),"",VLOOKUP($C505,'Materials'!$A$6:$P$205,5,FALSE)),"")</f>
        <v/>
      </c>
      <c r="G505" s="5" t="n"/>
      <c r="H505" s="14" t="n"/>
      <c r="I505" s="11" t="n"/>
      <c r="J505" s="11" t="n"/>
      <c r="K505" s="11" t="n"/>
    </row>
  </sheetData>
  <mergeCells count="1">
    <mergeCell ref="A1:K1"/>
  </mergeCells>
  <conditionalFormatting sqref="A6:K505">
    <cfRule type="expression" priority="1" dxfId="2">
      <formula>AND($G6="Adjustment",$K6="")</formula>
    </cfRule>
  </conditionalFormatting>
  <conditionalFormatting sqref="A6:A505">
    <cfRule type="expression" priority="2" dxfId="0">
      <formula>AND($A6&lt;&gt;"",COUNTIF($A$6:$A$505,$A6)&gt;1)</formula>
    </cfRule>
  </conditionalFormatting>
  <dataValidations count="4">
    <dataValidation sqref="B6:B505" showErrorMessage="1" showInputMessage="1" allowBlank="1" type="date" operator="greaterThan">
      <formula1>0</formula1>
    </dataValidation>
    <dataValidation sqref="C6:C505" showErrorMessage="1" showInputMessage="1" allowBlank="1" type="list">
      <formula1>='Materials'!$A$6:$A$205</formula1>
    </dataValidation>
    <dataValidation sqref="G6:G505" showErrorMessage="1" showInputMessage="1" allowBlank="1" type="list">
      <formula1>='Setup'!$G$11:$G$110</formula1>
    </dataValidation>
    <dataValidation sqref="H6:H505" showErrorMessage="1" showInputMessage="1" allowBlank="1" type="custom">
      <formula1>=OR($A6="",AND($G6="Adjustment",$H6&lt;&gt;0),AND(OR($G6="Received",$G6="Issued"),$H6&gt;0))</formula1>
    </dataValidation>
  </dataValidations>
  <pageMargins left="0.75" right="0.75" top="1" bottom="1" header="0.5" footer="0.5"/>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sheetPr>
  <dimension ref="A1:W413"/>
  <sheetViews>
    <sheetView showGridLines="0" workbookViewId="0">
      <pane ySplit="5" topLeftCell="A6" activePane="bottomLeft" state="frozen"/>
      <selection pane="bottomLeft" activeCell="A1" sqref="A1"/>
    </sheetView>
  </sheetViews>
  <sheetFormatPr baseColWidth="8" defaultRowHeight="15"/>
  <cols>
    <col width="18" customWidth="1" min="1" max="1"/>
    <col width="16" customWidth="1" min="2" max="2"/>
    <col width="34" customWidth="1" min="3" max="3"/>
    <col width="11" customWidth="1" min="4" max="4"/>
    <col width="23" customWidth="1" min="5" max="5"/>
    <col width="16" customWidth="1" min="6" max="6"/>
    <col width="16" customWidth="1" min="7" max="7"/>
    <col width="15" customWidth="1" min="8" max="8"/>
    <col width="18" customWidth="1" min="9" max="9"/>
    <col width="16" customWidth="1" min="10" max="10"/>
    <col width="16" customWidth="1" min="11" max="11"/>
    <col width="17" customWidth="1" min="12" max="12"/>
    <col width="14" customWidth="1" min="13" max="13"/>
    <col width="3" customWidth="1" min="14" max="14"/>
    <col width="18" customWidth="1" min="16" max="16"/>
    <col width="16" customWidth="1" min="17" max="17"/>
    <col width="34" customWidth="1" min="18" max="18"/>
    <col width="11" customWidth="1" min="19" max="19"/>
    <col width="23" customWidth="1" min="20" max="20"/>
    <col width="16" customWidth="1" min="21" max="21"/>
    <col width="16" customWidth="1" min="22" max="22"/>
    <col width="17" customWidth="1" min="23" max="23"/>
  </cols>
  <sheetData>
    <row r="1" ht="28" customHeight="1">
      <c r="A1" s="1" t="inlineStr">
        <is>
          <t>Material Reconciliation</t>
        </is>
      </c>
      <c r="B1" s="23" t="n"/>
      <c r="C1" s="23" t="n"/>
      <c r="D1" s="23" t="n"/>
      <c r="E1" s="23" t="n"/>
      <c r="F1" s="23" t="n"/>
      <c r="G1" s="23" t="n"/>
      <c r="H1" s="23" t="n"/>
      <c r="I1" s="23" t="n"/>
      <c r="J1" s="23" t="n"/>
      <c r="K1" s="23" t="n"/>
      <c r="L1" s="23" t="n"/>
      <c r="M1" s="24" t="n"/>
      <c r="P1" s="1" t="inlineStr">
        <is>
          <t>Shortage List</t>
        </is>
      </c>
    </row>
    <row r="2">
      <c r="A2" s="2" t="inlineStr">
        <is>
          <t>Project Name</t>
        </is>
      </c>
      <c r="B2" s="3">
        <f>IFERROR(IF(OR('Setup'!$B$3="",NOT(ISTEXT('Setup'!$B$3))),"",'Setup'!$B$3),"")</f>
        <v/>
      </c>
    </row>
    <row r="3" ht="34" customHeight="1">
      <c r="P3" s="2" t="inlineStr">
        <is>
          <t>Material Record ID</t>
        </is>
      </c>
      <c r="Q3" s="2" t="inlineStr">
        <is>
          <t>Item</t>
        </is>
      </c>
      <c r="R3" s="2" t="inlineStr">
        <is>
          <t>Description</t>
        </is>
      </c>
      <c r="S3" s="2" t="inlineStr">
        <is>
          <t>Unit</t>
        </is>
      </c>
      <c r="T3" s="2" t="inlineStr">
        <is>
          <t>Location</t>
        </is>
      </c>
      <c r="U3" s="2" t="inlineStr">
        <is>
          <t>On-Hand Quantity</t>
        </is>
      </c>
      <c r="V3" s="2" t="inlineStr">
        <is>
          <t>Planned Balance</t>
        </is>
      </c>
      <c r="W3" s="2" t="inlineStr">
        <is>
          <t>Quantity Variance</t>
        </is>
      </c>
    </row>
    <row r="4" ht="28" customHeight="1">
      <c r="P4" s="6">
        <f>IFERROR(IF(AND(ISTEXT('Materials'!$A$6),'Materials'!$A$6&lt;&gt;"",'Materials'!$M$6="SHORTAGE"),'Materials'!$A$6,""),"")</f>
        <v/>
      </c>
      <c r="Q4" s="3">
        <f>IFERROR(IF(OR($P4="",NOT(ISTEXT($P4))),"",'Materials'!$B$6),"")</f>
        <v/>
      </c>
      <c r="R4" s="3">
        <f>IFERROR(IF(OR($P4="",NOT(ISTEXT($P4))),"",'Materials'!$C$6),"")</f>
        <v/>
      </c>
      <c r="S4" s="6">
        <f>IFERROR(IF(OR($P4="",NOT(ISTEXT($P4))),"",'Materials'!$D$6),"")</f>
        <v/>
      </c>
      <c r="T4" s="3">
        <f>IFERROR(IF(OR($P4="",NOT(ISTEXT($P4))),"",'Materials'!$E$6),"")</f>
        <v/>
      </c>
      <c r="U4" s="7">
        <f>IFERROR(IF(OR($P4="",NOT(ISTEXT($P4))),"",'Materials'!$J$6),"")</f>
        <v/>
      </c>
      <c r="V4" s="7">
        <f>IFERROR(IF(OR($P4="",NOT(ISTEXT($P4))),"",'Materials'!$K$6),"")</f>
        <v/>
      </c>
      <c r="W4" s="7">
        <f>IFERROR(IF(OR($P4="",NOT(ISTEXT($P4))),"",'Materials'!$L$6),"")</f>
        <v/>
      </c>
    </row>
    <row r="5" ht="28" customHeight="1">
      <c r="A5" s="2" t="inlineStr">
        <is>
          <t>Material Record ID</t>
        </is>
      </c>
      <c r="B5" s="2" t="inlineStr">
        <is>
          <t>Item</t>
        </is>
      </c>
      <c r="C5" s="2" t="inlineStr">
        <is>
          <t>Description</t>
        </is>
      </c>
      <c r="D5" s="2" t="inlineStr">
        <is>
          <t>Unit</t>
        </is>
      </c>
      <c r="E5" s="2" t="inlineStr">
        <is>
          <t>Location</t>
        </is>
      </c>
      <c r="F5" s="2" t="inlineStr">
        <is>
          <t>Planned Quantity</t>
        </is>
      </c>
      <c r="G5" s="2" t="inlineStr">
        <is>
          <t>Received Quantity</t>
        </is>
      </c>
      <c r="H5" s="2" t="inlineStr">
        <is>
          <t>Issued Quantity</t>
        </is>
      </c>
      <c r="I5" s="2" t="inlineStr">
        <is>
          <t>Adjustment Quantity</t>
        </is>
      </c>
      <c r="J5" s="2" t="inlineStr">
        <is>
          <t>On-Hand Quantity</t>
        </is>
      </c>
      <c r="K5" s="2" t="inlineStr">
        <is>
          <t>Planned Balance</t>
        </is>
      </c>
      <c r="L5" s="2" t="inlineStr">
        <is>
          <t>Quantity Variance</t>
        </is>
      </c>
      <c r="M5" s="2" t="inlineStr">
        <is>
          <t>Shortage Flag</t>
        </is>
      </c>
      <c r="P5" s="6">
        <f>IFERROR(IF(AND(ISTEXT('Materials'!$A$7),'Materials'!$A$7&lt;&gt;"",'Materials'!$M$7="SHORTAGE"),'Materials'!$A$7,""),"")</f>
        <v/>
      </c>
      <c r="Q5" s="3">
        <f>IFERROR(IF(OR($P5="",NOT(ISTEXT($P5))),"",'Materials'!$B$7),"")</f>
        <v/>
      </c>
      <c r="R5" s="3">
        <f>IFERROR(IF(OR($P5="",NOT(ISTEXT($P5))),"",'Materials'!$C$7),"")</f>
        <v/>
      </c>
      <c r="S5" s="6">
        <f>IFERROR(IF(OR($P5="",NOT(ISTEXT($P5))),"",'Materials'!$D$7),"")</f>
        <v/>
      </c>
      <c r="T5" s="3">
        <f>IFERROR(IF(OR($P5="",NOT(ISTEXT($P5))),"",'Materials'!$E$7),"")</f>
        <v/>
      </c>
      <c r="U5" s="7">
        <f>IFERROR(IF(OR($P5="",NOT(ISTEXT($P5))),"",'Materials'!$J$7),"")</f>
        <v/>
      </c>
      <c r="V5" s="7">
        <f>IFERROR(IF(OR($P5="",NOT(ISTEXT($P5))),"",'Materials'!$K$7),"")</f>
        <v/>
      </c>
      <c r="W5" s="7">
        <f>IFERROR(IF(OR($P5="",NOT(ISTEXT($P5))),"",'Materials'!$L$7),"")</f>
        <v/>
      </c>
    </row>
    <row r="6" ht="28" customHeight="1">
      <c r="A6" s="6">
        <f>IFERROR(IF(OR('Materials'!$A$6="",NOT(ISTEXT('Materials'!$A$6))),"",'Materials'!$A$6),"")</f>
        <v/>
      </c>
      <c r="B6" s="3">
        <f>IFERROR(IF(OR($A6="",NOT(ISTEXT($A6))),"",'Materials'!$B$6),"")</f>
        <v/>
      </c>
      <c r="C6" s="3">
        <f>IFERROR(IF(OR($A6="",NOT(ISTEXT($A6))),"",'Materials'!$C$6),"")</f>
        <v/>
      </c>
      <c r="D6" s="6">
        <f>IFERROR(IF(OR($A6="",NOT(ISTEXT($A6))),"",'Materials'!$D$6),"")</f>
        <v/>
      </c>
      <c r="E6" s="3">
        <f>IFERROR(IF(OR($A6="",NOT(ISTEXT($A6))),"",'Materials'!$E$6),"")</f>
        <v/>
      </c>
      <c r="F6" s="7">
        <f>IFERROR(IF(OR($A6="",NOT(ISTEXT($A6))),"",'Materials'!$F$6),"")</f>
        <v/>
      </c>
      <c r="G6" s="7">
        <f>IFERROR(IF(OR($A6="",NOT(ISTEXT($A6))),"",'Materials'!$G$6),"")</f>
        <v/>
      </c>
      <c r="H6" s="7">
        <f>IFERROR(IF(OR($A6="",NOT(ISTEXT($A6))),"",'Materials'!$H$6),"")</f>
        <v/>
      </c>
      <c r="I6" s="7">
        <f>IFERROR(IF(OR($A6="",NOT(ISTEXT($A6))),"",'Materials'!$I$6),"")</f>
        <v/>
      </c>
      <c r="J6" s="7">
        <f>IFERROR(IF(OR($A6="",NOT(ISTEXT($A6))),"",'Materials'!$J$6),"")</f>
        <v/>
      </c>
      <c r="K6" s="7">
        <f>IFERROR(IF(OR($A6="",NOT(ISTEXT($A6))),"",'Materials'!$K$6),"")</f>
        <v/>
      </c>
      <c r="L6" s="7">
        <f>IFERROR(IF(OR($A6="",NOT(ISTEXT($A6))),"",'Materials'!$L$6),"")</f>
        <v/>
      </c>
      <c r="M6" s="6">
        <f>IFERROR(IF(OR($A6="",NOT(ISTEXT($A6))),"",'Materials'!$M$6),"")</f>
        <v/>
      </c>
      <c r="P6" s="6">
        <f>IFERROR(IF(AND(ISTEXT('Materials'!$A$8),'Materials'!$A$8&lt;&gt;"",'Materials'!$M$8="SHORTAGE"),'Materials'!$A$8,""),"")</f>
        <v/>
      </c>
      <c r="Q6" s="3">
        <f>IFERROR(IF(OR($P6="",NOT(ISTEXT($P6))),"",'Materials'!$B$8),"")</f>
        <v/>
      </c>
      <c r="R6" s="3">
        <f>IFERROR(IF(OR($P6="",NOT(ISTEXT($P6))),"",'Materials'!$C$8),"")</f>
        <v/>
      </c>
      <c r="S6" s="6">
        <f>IFERROR(IF(OR($P6="",NOT(ISTEXT($P6))),"",'Materials'!$D$8),"")</f>
        <v/>
      </c>
      <c r="T6" s="3">
        <f>IFERROR(IF(OR($P6="",NOT(ISTEXT($P6))),"",'Materials'!$E$8),"")</f>
        <v/>
      </c>
      <c r="U6" s="7">
        <f>IFERROR(IF(OR($P6="",NOT(ISTEXT($P6))),"",'Materials'!$J$8),"")</f>
        <v/>
      </c>
      <c r="V6" s="7">
        <f>IFERROR(IF(OR($P6="",NOT(ISTEXT($P6))),"",'Materials'!$K$8),"")</f>
        <v/>
      </c>
      <c r="W6" s="7">
        <f>IFERROR(IF(OR($P6="",NOT(ISTEXT($P6))),"",'Materials'!$L$8),"")</f>
        <v/>
      </c>
    </row>
    <row r="7" ht="28" customHeight="1">
      <c r="A7" s="6">
        <f>IFERROR(IF(OR('Materials'!$A$7="",NOT(ISTEXT('Materials'!$A$7))),"",'Materials'!$A$7),"")</f>
        <v/>
      </c>
      <c r="B7" s="3">
        <f>IFERROR(IF(OR($A7="",NOT(ISTEXT($A7))),"",'Materials'!$B$7),"")</f>
        <v/>
      </c>
      <c r="C7" s="3">
        <f>IFERROR(IF(OR($A7="",NOT(ISTEXT($A7))),"",'Materials'!$C$7),"")</f>
        <v/>
      </c>
      <c r="D7" s="6">
        <f>IFERROR(IF(OR($A7="",NOT(ISTEXT($A7))),"",'Materials'!$D$7),"")</f>
        <v/>
      </c>
      <c r="E7" s="3">
        <f>IFERROR(IF(OR($A7="",NOT(ISTEXT($A7))),"",'Materials'!$E$7),"")</f>
        <v/>
      </c>
      <c r="F7" s="7">
        <f>IFERROR(IF(OR($A7="",NOT(ISTEXT($A7))),"",'Materials'!$F$7),"")</f>
        <v/>
      </c>
      <c r="G7" s="7">
        <f>IFERROR(IF(OR($A7="",NOT(ISTEXT($A7))),"",'Materials'!$G$7),"")</f>
        <v/>
      </c>
      <c r="H7" s="7">
        <f>IFERROR(IF(OR($A7="",NOT(ISTEXT($A7))),"",'Materials'!$H$7),"")</f>
        <v/>
      </c>
      <c r="I7" s="7">
        <f>IFERROR(IF(OR($A7="",NOT(ISTEXT($A7))),"",'Materials'!$I$7),"")</f>
        <v/>
      </c>
      <c r="J7" s="7">
        <f>IFERROR(IF(OR($A7="",NOT(ISTEXT($A7))),"",'Materials'!$J$7),"")</f>
        <v/>
      </c>
      <c r="K7" s="7">
        <f>IFERROR(IF(OR($A7="",NOT(ISTEXT($A7))),"",'Materials'!$K$7),"")</f>
        <v/>
      </c>
      <c r="L7" s="7">
        <f>IFERROR(IF(OR($A7="",NOT(ISTEXT($A7))),"",'Materials'!$L$7),"")</f>
        <v/>
      </c>
      <c r="M7" s="6">
        <f>IFERROR(IF(OR($A7="",NOT(ISTEXT($A7))),"",'Materials'!$M$7),"")</f>
        <v/>
      </c>
      <c r="P7" s="6">
        <f>IFERROR(IF(AND(ISTEXT('Materials'!$A$9),'Materials'!$A$9&lt;&gt;"",'Materials'!$M$9="SHORTAGE"),'Materials'!$A$9,""),"")</f>
        <v/>
      </c>
      <c r="Q7" s="3">
        <f>IFERROR(IF(OR($P7="",NOT(ISTEXT($P7))),"",'Materials'!$B$9),"")</f>
        <v/>
      </c>
      <c r="R7" s="3">
        <f>IFERROR(IF(OR($P7="",NOT(ISTEXT($P7))),"",'Materials'!$C$9),"")</f>
        <v/>
      </c>
      <c r="S7" s="6">
        <f>IFERROR(IF(OR($P7="",NOT(ISTEXT($P7))),"",'Materials'!$D$9),"")</f>
        <v/>
      </c>
      <c r="T7" s="3">
        <f>IFERROR(IF(OR($P7="",NOT(ISTEXT($P7))),"",'Materials'!$E$9),"")</f>
        <v/>
      </c>
      <c r="U7" s="7">
        <f>IFERROR(IF(OR($P7="",NOT(ISTEXT($P7))),"",'Materials'!$J$9),"")</f>
        <v/>
      </c>
      <c r="V7" s="7">
        <f>IFERROR(IF(OR($P7="",NOT(ISTEXT($P7))),"",'Materials'!$K$9),"")</f>
        <v/>
      </c>
      <c r="W7" s="7">
        <f>IFERROR(IF(OR($P7="",NOT(ISTEXT($P7))),"",'Materials'!$L$9),"")</f>
        <v/>
      </c>
    </row>
    <row r="8" ht="28" customHeight="1">
      <c r="A8" s="6">
        <f>IFERROR(IF(OR('Materials'!$A$8="",NOT(ISTEXT('Materials'!$A$8))),"",'Materials'!$A$8),"")</f>
        <v/>
      </c>
      <c r="B8" s="3">
        <f>IFERROR(IF(OR($A8="",NOT(ISTEXT($A8))),"",'Materials'!$B$8),"")</f>
        <v/>
      </c>
      <c r="C8" s="3">
        <f>IFERROR(IF(OR($A8="",NOT(ISTEXT($A8))),"",'Materials'!$C$8),"")</f>
        <v/>
      </c>
      <c r="D8" s="6">
        <f>IFERROR(IF(OR($A8="",NOT(ISTEXT($A8))),"",'Materials'!$D$8),"")</f>
        <v/>
      </c>
      <c r="E8" s="3">
        <f>IFERROR(IF(OR($A8="",NOT(ISTEXT($A8))),"",'Materials'!$E$8),"")</f>
        <v/>
      </c>
      <c r="F8" s="7">
        <f>IFERROR(IF(OR($A8="",NOT(ISTEXT($A8))),"",'Materials'!$F$8),"")</f>
        <v/>
      </c>
      <c r="G8" s="7">
        <f>IFERROR(IF(OR($A8="",NOT(ISTEXT($A8))),"",'Materials'!$G$8),"")</f>
        <v/>
      </c>
      <c r="H8" s="7">
        <f>IFERROR(IF(OR($A8="",NOT(ISTEXT($A8))),"",'Materials'!$H$8),"")</f>
        <v/>
      </c>
      <c r="I8" s="7">
        <f>IFERROR(IF(OR($A8="",NOT(ISTEXT($A8))),"",'Materials'!$I$8),"")</f>
        <v/>
      </c>
      <c r="J8" s="7">
        <f>IFERROR(IF(OR($A8="",NOT(ISTEXT($A8))),"",'Materials'!$J$8),"")</f>
        <v/>
      </c>
      <c r="K8" s="7">
        <f>IFERROR(IF(OR($A8="",NOT(ISTEXT($A8))),"",'Materials'!$K$8),"")</f>
        <v/>
      </c>
      <c r="L8" s="7">
        <f>IFERROR(IF(OR($A8="",NOT(ISTEXT($A8))),"",'Materials'!$L$8),"")</f>
        <v/>
      </c>
      <c r="M8" s="6">
        <f>IFERROR(IF(OR($A8="",NOT(ISTEXT($A8))),"",'Materials'!$M$8),"")</f>
        <v/>
      </c>
      <c r="P8" s="6">
        <f>IFERROR(IF(AND(ISTEXT('Materials'!$A$10),'Materials'!$A$10&lt;&gt;"",'Materials'!$M$10="SHORTAGE"),'Materials'!$A$10,""),"")</f>
        <v/>
      </c>
      <c r="Q8" s="3">
        <f>IFERROR(IF(OR($P8="",NOT(ISTEXT($P8))),"",'Materials'!$B$10),"")</f>
        <v/>
      </c>
      <c r="R8" s="3">
        <f>IFERROR(IF(OR($P8="",NOT(ISTEXT($P8))),"",'Materials'!$C$10),"")</f>
        <v/>
      </c>
      <c r="S8" s="6">
        <f>IFERROR(IF(OR($P8="",NOT(ISTEXT($P8))),"",'Materials'!$D$10),"")</f>
        <v/>
      </c>
      <c r="T8" s="3">
        <f>IFERROR(IF(OR($P8="",NOT(ISTEXT($P8))),"",'Materials'!$E$10),"")</f>
        <v/>
      </c>
      <c r="U8" s="7">
        <f>IFERROR(IF(OR($P8="",NOT(ISTEXT($P8))),"",'Materials'!$J$10),"")</f>
        <v/>
      </c>
      <c r="V8" s="7">
        <f>IFERROR(IF(OR($P8="",NOT(ISTEXT($P8))),"",'Materials'!$K$10),"")</f>
        <v/>
      </c>
      <c r="W8" s="7">
        <f>IFERROR(IF(OR($P8="",NOT(ISTEXT($P8))),"",'Materials'!$L$10),"")</f>
        <v/>
      </c>
    </row>
    <row r="9" ht="28" customHeight="1">
      <c r="A9" s="6">
        <f>IFERROR(IF(OR('Materials'!$A$9="",NOT(ISTEXT('Materials'!$A$9))),"",'Materials'!$A$9),"")</f>
        <v/>
      </c>
      <c r="B9" s="3">
        <f>IFERROR(IF(OR($A9="",NOT(ISTEXT($A9))),"",'Materials'!$B$9),"")</f>
        <v/>
      </c>
      <c r="C9" s="3">
        <f>IFERROR(IF(OR($A9="",NOT(ISTEXT($A9))),"",'Materials'!$C$9),"")</f>
        <v/>
      </c>
      <c r="D9" s="6">
        <f>IFERROR(IF(OR($A9="",NOT(ISTEXT($A9))),"",'Materials'!$D$9),"")</f>
        <v/>
      </c>
      <c r="E9" s="3">
        <f>IFERROR(IF(OR($A9="",NOT(ISTEXT($A9))),"",'Materials'!$E$9),"")</f>
        <v/>
      </c>
      <c r="F9" s="7">
        <f>IFERROR(IF(OR($A9="",NOT(ISTEXT($A9))),"",'Materials'!$F$9),"")</f>
        <v/>
      </c>
      <c r="G9" s="7">
        <f>IFERROR(IF(OR($A9="",NOT(ISTEXT($A9))),"",'Materials'!$G$9),"")</f>
        <v/>
      </c>
      <c r="H9" s="7">
        <f>IFERROR(IF(OR($A9="",NOT(ISTEXT($A9))),"",'Materials'!$H$9),"")</f>
        <v/>
      </c>
      <c r="I9" s="7">
        <f>IFERROR(IF(OR($A9="",NOT(ISTEXT($A9))),"",'Materials'!$I$9),"")</f>
        <v/>
      </c>
      <c r="J9" s="7">
        <f>IFERROR(IF(OR($A9="",NOT(ISTEXT($A9))),"",'Materials'!$J$9),"")</f>
        <v/>
      </c>
      <c r="K9" s="7">
        <f>IFERROR(IF(OR($A9="",NOT(ISTEXT($A9))),"",'Materials'!$K$9),"")</f>
        <v/>
      </c>
      <c r="L9" s="7">
        <f>IFERROR(IF(OR($A9="",NOT(ISTEXT($A9))),"",'Materials'!$L$9),"")</f>
        <v/>
      </c>
      <c r="M9" s="6">
        <f>IFERROR(IF(OR($A9="",NOT(ISTEXT($A9))),"",'Materials'!$M$9),"")</f>
        <v/>
      </c>
      <c r="P9" s="6">
        <f>IFERROR(IF(AND(ISTEXT('Materials'!$A$11),'Materials'!$A$11&lt;&gt;"",'Materials'!$M$11="SHORTAGE"),'Materials'!$A$11,""),"")</f>
        <v/>
      </c>
      <c r="Q9" s="3">
        <f>IFERROR(IF(OR($P9="",NOT(ISTEXT($P9))),"",'Materials'!$B$11),"")</f>
        <v/>
      </c>
      <c r="R9" s="3">
        <f>IFERROR(IF(OR($P9="",NOT(ISTEXT($P9))),"",'Materials'!$C$11),"")</f>
        <v/>
      </c>
      <c r="S9" s="6">
        <f>IFERROR(IF(OR($P9="",NOT(ISTEXT($P9))),"",'Materials'!$D$11),"")</f>
        <v/>
      </c>
      <c r="T9" s="3">
        <f>IFERROR(IF(OR($P9="",NOT(ISTEXT($P9))),"",'Materials'!$E$11),"")</f>
        <v/>
      </c>
      <c r="U9" s="7">
        <f>IFERROR(IF(OR($P9="",NOT(ISTEXT($P9))),"",'Materials'!$J$11),"")</f>
        <v/>
      </c>
      <c r="V9" s="7">
        <f>IFERROR(IF(OR($P9="",NOT(ISTEXT($P9))),"",'Materials'!$K$11),"")</f>
        <v/>
      </c>
      <c r="W9" s="7">
        <f>IFERROR(IF(OR($P9="",NOT(ISTEXT($P9))),"",'Materials'!$L$11),"")</f>
        <v/>
      </c>
    </row>
    <row r="10" ht="28" customHeight="1">
      <c r="A10" s="6">
        <f>IFERROR(IF(OR('Materials'!$A$10="",NOT(ISTEXT('Materials'!$A$10))),"",'Materials'!$A$10),"")</f>
        <v/>
      </c>
      <c r="B10" s="3">
        <f>IFERROR(IF(OR($A10="",NOT(ISTEXT($A10))),"",'Materials'!$B$10),"")</f>
        <v/>
      </c>
      <c r="C10" s="3">
        <f>IFERROR(IF(OR($A10="",NOT(ISTEXT($A10))),"",'Materials'!$C$10),"")</f>
        <v/>
      </c>
      <c r="D10" s="6">
        <f>IFERROR(IF(OR($A10="",NOT(ISTEXT($A10))),"",'Materials'!$D$10),"")</f>
        <v/>
      </c>
      <c r="E10" s="3">
        <f>IFERROR(IF(OR($A10="",NOT(ISTEXT($A10))),"",'Materials'!$E$10),"")</f>
        <v/>
      </c>
      <c r="F10" s="7">
        <f>IFERROR(IF(OR($A10="",NOT(ISTEXT($A10))),"",'Materials'!$F$10),"")</f>
        <v/>
      </c>
      <c r="G10" s="7">
        <f>IFERROR(IF(OR($A10="",NOT(ISTEXT($A10))),"",'Materials'!$G$10),"")</f>
        <v/>
      </c>
      <c r="H10" s="7">
        <f>IFERROR(IF(OR($A10="",NOT(ISTEXT($A10))),"",'Materials'!$H$10),"")</f>
        <v/>
      </c>
      <c r="I10" s="7">
        <f>IFERROR(IF(OR($A10="",NOT(ISTEXT($A10))),"",'Materials'!$I$10),"")</f>
        <v/>
      </c>
      <c r="J10" s="7">
        <f>IFERROR(IF(OR($A10="",NOT(ISTEXT($A10))),"",'Materials'!$J$10),"")</f>
        <v/>
      </c>
      <c r="K10" s="7">
        <f>IFERROR(IF(OR($A10="",NOT(ISTEXT($A10))),"",'Materials'!$K$10),"")</f>
        <v/>
      </c>
      <c r="L10" s="7">
        <f>IFERROR(IF(OR($A10="",NOT(ISTEXT($A10))),"",'Materials'!$L$10),"")</f>
        <v/>
      </c>
      <c r="M10" s="6">
        <f>IFERROR(IF(OR($A10="",NOT(ISTEXT($A10))),"",'Materials'!$M$10),"")</f>
        <v/>
      </c>
      <c r="P10" s="6">
        <f>IFERROR(IF(AND(ISTEXT('Materials'!$A$12),'Materials'!$A$12&lt;&gt;"",'Materials'!$M$12="SHORTAGE"),'Materials'!$A$12,""),"")</f>
        <v/>
      </c>
      <c r="Q10" s="3">
        <f>IFERROR(IF(OR($P10="",NOT(ISTEXT($P10))),"",'Materials'!$B$12),"")</f>
        <v/>
      </c>
      <c r="R10" s="3">
        <f>IFERROR(IF(OR($P10="",NOT(ISTEXT($P10))),"",'Materials'!$C$12),"")</f>
        <v/>
      </c>
      <c r="S10" s="6">
        <f>IFERROR(IF(OR($P10="",NOT(ISTEXT($P10))),"",'Materials'!$D$12),"")</f>
        <v/>
      </c>
      <c r="T10" s="3">
        <f>IFERROR(IF(OR($P10="",NOT(ISTEXT($P10))),"",'Materials'!$E$12),"")</f>
        <v/>
      </c>
      <c r="U10" s="7">
        <f>IFERROR(IF(OR($P10="",NOT(ISTEXT($P10))),"",'Materials'!$J$12),"")</f>
        <v/>
      </c>
      <c r="V10" s="7">
        <f>IFERROR(IF(OR($P10="",NOT(ISTEXT($P10))),"",'Materials'!$K$12),"")</f>
        <v/>
      </c>
      <c r="W10" s="7">
        <f>IFERROR(IF(OR($P10="",NOT(ISTEXT($P10))),"",'Materials'!$L$12),"")</f>
        <v/>
      </c>
    </row>
    <row r="11" ht="28" customHeight="1">
      <c r="A11" s="6">
        <f>IFERROR(IF(OR('Materials'!$A$11="",NOT(ISTEXT('Materials'!$A$11))),"",'Materials'!$A$11),"")</f>
        <v/>
      </c>
      <c r="B11" s="3">
        <f>IFERROR(IF(OR($A11="",NOT(ISTEXT($A11))),"",'Materials'!$B$11),"")</f>
        <v/>
      </c>
      <c r="C11" s="3">
        <f>IFERROR(IF(OR($A11="",NOT(ISTEXT($A11))),"",'Materials'!$C$11),"")</f>
        <v/>
      </c>
      <c r="D11" s="6">
        <f>IFERROR(IF(OR($A11="",NOT(ISTEXT($A11))),"",'Materials'!$D$11),"")</f>
        <v/>
      </c>
      <c r="E11" s="3">
        <f>IFERROR(IF(OR($A11="",NOT(ISTEXT($A11))),"",'Materials'!$E$11),"")</f>
        <v/>
      </c>
      <c r="F11" s="7">
        <f>IFERROR(IF(OR($A11="",NOT(ISTEXT($A11))),"",'Materials'!$F$11),"")</f>
        <v/>
      </c>
      <c r="G11" s="7">
        <f>IFERROR(IF(OR($A11="",NOT(ISTEXT($A11))),"",'Materials'!$G$11),"")</f>
        <v/>
      </c>
      <c r="H11" s="7">
        <f>IFERROR(IF(OR($A11="",NOT(ISTEXT($A11))),"",'Materials'!$H$11),"")</f>
        <v/>
      </c>
      <c r="I11" s="7">
        <f>IFERROR(IF(OR($A11="",NOT(ISTEXT($A11))),"",'Materials'!$I$11),"")</f>
        <v/>
      </c>
      <c r="J11" s="7">
        <f>IFERROR(IF(OR($A11="",NOT(ISTEXT($A11))),"",'Materials'!$J$11),"")</f>
        <v/>
      </c>
      <c r="K11" s="7">
        <f>IFERROR(IF(OR($A11="",NOT(ISTEXT($A11))),"",'Materials'!$K$11),"")</f>
        <v/>
      </c>
      <c r="L11" s="7">
        <f>IFERROR(IF(OR($A11="",NOT(ISTEXT($A11))),"",'Materials'!$L$11),"")</f>
        <v/>
      </c>
      <c r="M11" s="6">
        <f>IFERROR(IF(OR($A11="",NOT(ISTEXT($A11))),"",'Materials'!$M$11),"")</f>
        <v/>
      </c>
      <c r="P11" s="6">
        <f>IFERROR(IF(AND(ISTEXT('Materials'!$A$13),'Materials'!$A$13&lt;&gt;"",'Materials'!$M$13="SHORTAGE"),'Materials'!$A$13,""),"")</f>
        <v/>
      </c>
      <c r="Q11" s="3">
        <f>IFERROR(IF(OR($P11="",NOT(ISTEXT($P11))),"",'Materials'!$B$13),"")</f>
        <v/>
      </c>
      <c r="R11" s="3">
        <f>IFERROR(IF(OR($P11="",NOT(ISTEXT($P11))),"",'Materials'!$C$13),"")</f>
        <v/>
      </c>
      <c r="S11" s="6">
        <f>IFERROR(IF(OR($P11="",NOT(ISTEXT($P11))),"",'Materials'!$D$13),"")</f>
        <v/>
      </c>
      <c r="T11" s="3">
        <f>IFERROR(IF(OR($P11="",NOT(ISTEXT($P11))),"",'Materials'!$E$13),"")</f>
        <v/>
      </c>
      <c r="U11" s="7">
        <f>IFERROR(IF(OR($P11="",NOT(ISTEXT($P11))),"",'Materials'!$J$13),"")</f>
        <v/>
      </c>
      <c r="V11" s="7">
        <f>IFERROR(IF(OR($P11="",NOT(ISTEXT($P11))),"",'Materials'!$K$13),"")</f>
        <v/>
      </c>
      <c r="W11" s="7">
        <f>IFERROR(IF(OR($P11="",NOT(ISTEXT($P11))),"",'Materials'!$L$13),"")</f>
        <v/>
      </c>
    </row>
    <row r="12" ht="28" customHeight="1">
      <c r="A12" s="6">
        <f>IFERROR(IF(OR('Materials'!$A$12="",NOT(ISTEXT('Materials'!$A$12))),"",'Materials'!$A$12),"")</f>
        <v/>
      </c>
      <c r="B12" s="3">
        <f>IFERROR(IF(OR($A12="",NOT(ISTEXT($A12))),"",'Materials'!$B$12),"")</f>
        <v/>
      </c>
      <c r="C12" s="3">
        <f>IFERROR(IF(OR($A12="",NOT(ISTEXT($A12))),"",'Materials'!$C$12),"")</f>
        <v/>
      </c>
      <c r="D12" s="6">
        <f>IFERROR(IF(OR($A12="",NOT(ISTEXT($A12))),"",'Materials'!$D$12),"")</f>
        <v/>
      </c>
      <c r="E12" s="3">
        <f>IFERROR(IF(OR($A12="",NOT(ISTEXT($A12))),"",'Materials'!$E$12),"")</f>
        <v/>
      </c>
      <c r="F12" s="7">
        <f>IFERROR(IF(OR($A12="",NOT(ISTEXT($A12))),"",'Materials'!$F$12),"")</f>
        <v/>
      </c>
      <c r="G12" s="7">
        <f>IFERROR(IF(OR($A12="",NOT(ISTEXT($A12))),"",'Materials'!$G$12),"")</f>
        <v/>
      </c>
      <c r="H12" s="7">
        <f>IFERROR(IF(OR($A12="",NOT(ISTEXT($A12))),"",'Materials'!$H$12),"")</f>
        <v/>
      </c>
      <c r="I12" s="7">
        <f>IFERROR(IF(OR($A12="",NOT(ISTEXT($A12))),"",'Materials'!$I$12),"")</f>
        <v/>
      </c>
      <c r="J12" s="7">
        <f>IFERROR(IF(OR($A12="",NOT(ISTEXT($A12))),"",'Materials'!$J$12),"")</f>
        <v/>
      </c>
      <c r="K12" s="7">
        <f>IFERROR(IF(OR($A12="",NOT(ISTEXT($A12))),"",'Materials'!$K$12),"")</f>
        <v/>
      </c>
      <c r="L12" s="7">
        <f>IFERROR(IF(OR($A12="",NOT(ISTEXT($A12))),"",'Materials'!$L$12),"")</f>
        <v/>
      </c>
      <c r="M12" s="6">
        <f>IFERROR(IF(OR($A12="",NOT(ISTEXT($A12))),"",'Materials'!$M$12),"")</f>
        <v/>
      </c>
      <c r="P12" s="6">
        <f>IFERROR(IF(AND(ISTEXT('Materials'!$A$14),'Materials'!$A$14&lt;&gt;"",'Materials'!$M$14="SHORTAGE"),'Materials'!$A$14,""),"")</f>
        <v/>
      </c>
      <c r="Q12" s="3">
        <f>IFERROR(IF(OR($P12="",NOT(ISTEXT($P12))),"",'Materials'!$B$14),"")</f>
        <v/>
      </c>
      <c r="R12" s="3">
        <f>IFERROR(IF(OR($P12="",NOT(ISTEXT($P12))),"",'Materials'!$C$14),"")</f>
        <v/>
      </c>
      <c r="S12" s="6">
        <f>IFERROR(IF(OR($P12="",NOT(ISTEXT($P12))),"",'Materials'!$D$14),"")</f>
        <v/>
      </c>
      <c r="T12" s="3">
        <f>IFERROR(IF(OR($P12="",NOT(ISTEXT($P12))),"",'Materials'!$E$14),"")</f>
        <v/>
      </c>
      <c r="U12" s="7">
        <f>IFERROR(IF(OR($P12="",NOT(ISTEXT($P12))),"",'Materials'!$J$14),"")</f>
        <v/>
      </c>
      <c r="V12" s="7">
        <f>IFERROR(IF(OR($P12="",NOT(ISTEXT($P12))),"",'Materials'!$K$14),"")</f>
        <v/>
      </c>
      <c r="W12" s="7">
        <f>IFERROR(IF(OR($P12="",NOT(ISTEXT($P12))),"",'Materials'!$L$14),"")</f>
        <v/>
      </c>
    </row>
    <row r="13" ht="28" customHeight="1">
      <c r="A13" s="6">
        <f>IFERROR(IF(OR('Materials'!$A$13="",NOT(ISTEXT('Materials'!$A$13))),"",'Materials'!$A$13),"")</f>
        <v/>
      </c>
      <c r="B13" s="3">
        <f>IFERROR(IF(OR($A13="",NOT(ISTEXT($A13))),"",'Materials'!$B$13),"")</f>
        <v/>
      </c>
      <c r="C13" s="3">
        <f>IFERROR(IF(OR($A13="",NOT(ISTEXT($A13))),"",'Materials'!$C$13),"")</f>
        <v/>
      </c>
      <c r="D13" s="6">
        <f>IFERROR(IF(OR($A13="",NOT(ISTEXT($A13))),"",'Materials'!$D$13),"")</f>
        <v/>
      </c>
      <c r="E13" s="3">
        <f>IFERROR(IF(OR($A13="",NOT(ISTEXT($A13))),"",'Materials'!$E$13),"")</f>
        <v/>
      </c>
      <c r="F13" s="7">
        <f>IFERROR(IF(OR($A13="",NOT(ISTEXT($A13))),"",'Materials'!$F$13),"")</f>
        <v/>
      </c>
      <c r="G13" s="7">
        <f>IFERROR(IF(OR($A13="",NOT(ISTEXT($A13))),"",'Materials'!$G$13),"")</f>
        <v/>
      </c>
      <c r="H13" s="7">
        <f>IFERROR(IF(OR($A13="",NOT(ISTEXT($A13))),"",'Materials'!$H$13),"")</f>
        <v/>
      </c>
      <c r="I13" s="7">
        <f>IFERROR(IF(OR($A13="",NOT(ISTEXT($A13))),"",'Materials'!$I$13),"")</f>
        <v/>
      </c>
      <c r="J13" s="7">
        <f>IFERROR(IF(OR($A13="",NOT(ISTEXT($A13))),"",'Materials'!$J$13),"")</f>
        <v/>
      </c>
      <c r="K13" s="7">
        <f>IFERROR(IF(OR($A13="",NOT(ISTEXT($A13))),"",'Materials'!$K$13),"")</f>
        <v/>
      </c>
      <c r="L13" s="7">
        <f>IFERROR(IF(OR($A13="",NOT(ISTEXT($A13))),"",'Materials'!$L$13),"")</f>
        <v/>
      </c>
      <c r="M13" s="6">
        <f>IFERROR(IF(OR($A13="",NOT(ISTEXT($A13))),"",'Materials'!$M$13),"")</f>
        <v/>
      </c>
      <c r="P13" s="6">
        <f>IFERROR(IF(AND(ISTEXT('Materials'!$A$15),'Materials'!$A$15&lt;&gt;"",'Materials'!$M$15="SHORTAGE"),'Materials'!$A$15,""),"")</f>
        <v/>
      </c>
      <c r="Q13" s="3">
        <f>IFERROR(IF(OR($P13="",NOT(ISTEXT($P13))),"",'Materials'!$B$15),"")</f>
        <v/>
      </c>
      <c r="R13" s="3">
        <f>IFERROR(IF(OR($P13="",NOT(ISTEXT($P13))),"",'Materials'!$C$15),"")</f>
        <v/>
      </c>
      <c r="S13" s="6">
        <f>IFERROR(IF(OR($P13="",NOT(ISTEXT($P13))),"",'Materials'!$D$15),"")</f>
        <v/>
      </c>
      <c r="T13" s="3">
        <f>IFERROR(IF(OR($P13="",NOT(ISTEXT($P13))),"",'Materials'!$E$15),"")</f>
        <v/>
      </c>
      <c r="U13" s="7">
        <f>IFERROR(IF(OR($P13="",NOT(ISTEXT($P13))),"",'Materials'!$J$15),"")</f>
        <v/>
      </c>
      <c r="V13" s="7">
        <f>IFERROR(IF(OR($P13="",NOT(ISTEXT($P13))),"",'Materials'!$K$15),"")</f>
        <v/>
      </c>
      <c r="W13" s="7">
        <f>IFERROR(IF(OR($P13="",NOT(ISTEXT($P13))),"",'Materials'!$L$15),"")</f>
        <v/>
      </c>
    </row>
    <row r="14" ht="28" customHeight="1">
      <c r="A14" s="6">
        <f>IFERROR(IF(OR('Materials'!$A$14="",NOT(ISTEXT('Materials'!$A$14))),"",'Materials'!$A$14),"")</f>
        <v/>
      </c>
      <c r="B14" s="3">
        <f>IFERROR(IF(OR($A14="",NOT(ISTEXT($A14))),"",'Materials'!$B$14),"")</f>
        <v/>
      </c>
      <c r="C14" s="3">
        <f>IFERROR(IF(OR($A14="",NOT(ISTEXT($A14))),"",'Materials'!$C$14),"")</f>
        <v/>
      </c>
      <c r="D14" s="6">
        <f>IFERROR(IF(OR($A14="",NOT(ISTEXT($A14))),"",'Materials'!$D$14),"")</f>
        <v/>
      </c>
      <c r="E14" s="3">
        <f>IFERROR(IF(OR($A14="",NOT(ISTEXT($A14))),"",'Materials'!$E$14),"")</f>
        <v/>
      </c>
      <c r="F14" s="7">
        <f>IFERROR(IF(OR($A14="",NOT(ISTEXT($A14))),"",'Materials'!$F$14),"")</f>
        <v/>
      </c>
      <c r="G14" s="7">
        <f>IFERROR(IF(OR($A14="",NOT(ISTEXT($A14))),"",'Materials'!$G$14),"")</f>
        <v/>
      </c>
      <c r="H14" s="7">
        <f>IFERROR(IF(OR($A14="",NOT(ISTEXT($A14))),"",'Materials'!$H$14),"")</f>
        <v/>
      </c>
      <c r="I14" s="7">
        <f>IFERROR(IF(OR($A14="",NOT(ISTEXT($A14))),"",'Materials'!$I$14),"")</f>
        <v/>
      </c>
      <c r="J14" s="7">
        <f>IFERROR(IF(OR($A14="",NOT(ISTEXT($A14))),"",'Materials'!$J$14),"")</f>
        <v/>
      </c>
      <c r="K14" s="7">
        <f>IFERROR(IF(OR($A14="",NOT(ISTEXT($A14))),"",'Materials'!$K$14),"")</f>
        <v/>
      </c>
      <c r="L14" s="7">
        <f>IFERROR(IF(OR($A14="",NOT(ISTEXT($A14))),"",'Materials'!$L$14),"")</f>
        <v/>
      </c>
      <c r="M14" s="6">
        <f>IFERROR(IF(OR($A14="",NOT(ISTEXT($A14))),"",'Materials'!$M$14),"")</f>
        <v/>
      </c>
      <c r="P14" s="6">
        <f>IFERROR(IF(AND(ISTEXT('Materials'!$A$16),'Materials'!$A$16&lt;&gt;"",'Materials'!$M$16="SHORTAGE"),'Materials'!$A$16,""),"")</f>
        <v/>
      </c>
      <c r="Q14" s="3">
        <f>IFERROR(IF(OR($P14="",NOT(ISTEXT($P14))),"",'Materials'!$B$16),"")</f>
        <v/>
      </c>
      <c r="R14" s="3">
        <f>IFERROR(IF(OR($P14="",NOT(ISTEXT($P14))),"",'Materials'!$C$16),"")</f>
        <v/>
      </c>
      <c r="S14" s="6">
        <f>IFERROR(IF(OR($P14="",NOT(ISTEXT($P14))),"",'Materials'!$D$16),"")</f>
        <v/>
      </c>
      <c r="T14" s="3">
        <f>IFERROR(IF(OR($P14="",NOT(ISTEXT($P14))),"",'Materials'!$E$16),"")</f>
        <v/>
      </c>
      <c r="U14" s="7">
        <f>IFERROR(IF(OR($P14="",NOT(ISTEXT($P14))),"",'Materials'!$J$16),"")</f>
        <v/>
      </c>
      <c r="V14" s="7">
        <f>IFERROR(IF(OR($P14="",NOT(ISTEXT($P14))),"",'Materials'!$K$16),"")</f>
        <v/>
      </c>
      <c r="W14" s="7">
        <f>IFERROR(IF(OR($P14="",NOT(ISTEXT($P14))),"",'Materials'!$L$16),"")</f>
        <v/>
      </c>
    </row>
    <row r="15" ht="28" customHeight="1">
      <c r="A15" s="6">
        <f>IFERROR(IF(OR('Materials'!$A$15="",NOT(ISTEXT('Materials'!$A$15))),"",'Materials'!$A$15),"")</f>
        <v/>
      </c>
      <c r="B15" s="3">
        <f>IFERROR(IF(OR($A15="",NOT(ISTEXT($A15))),"",'Materials'!$B$15),"")</f>
        <v/>
      </c>
      <c r="C15" s="3">
        <f>IFERROR(IF(OR($A15="",NOT(ISTEXT($A15))),"",'Materials'!$C$15),"")</f>
        <v/>
      </c>
      <c r="D15" s="6">
        <f>IFERROR(IF(OR($A15="",NOT(ISTEXT($A15))),"",'Materials'!$D$15),"")</f>
        <v/>
      </c>
      <c r="E15" s="3">
        <f>IFERROR(IF(OR($A15="",NOT(ISTEXT($A15))),"",'Materials'!$E$15),"")</f>
        <v/>
      </c>
      <c r="F15" s="7">
        <f>IFERROR(IF(OR($A15="",NOT(ISTEXT($A15))),"",'Materials'!$F$15),"")</f>
        <v/>
      </c>
      <c r="G15" s="7">
        <f>IFERROR(IF(OR($A15="",NOT(ISTEXT($A15))),"",'Materials'!$G$15),"")</f>
        <v/>
      </c>
      <c r="H15" s="7">
        <f>IFERROR(IF(OR($A15="",NOT(ISTEXT($A15))),"",'Materials'!$H$15),"")</f>
        <v/>
      </c>
      <c r="I15" s="7">
        <f>IFERROR(IF(OR($A15="",NOT(ISTEXT($A15))),"",'Materials'!$I$15),"")</f>
        <v/>
      </c>
      <c r="J15" s="7">
        <f>IFERROR(IF(OR($A15="",NOT(ISTEXT($A15))),"",'Materials'!$J$15),"")</f>
        <v/>
      </c>
      <c r="K15" s="7">
        <f>IFERROR(IF(OR($A15="",NOT(ISTEXT($A15))),"",'Materials'!$K$15),"")</f>
        <v/>
      </c>
      <c r="L15" s="7">
        <f>IFERROR(IF(OR($A15="",NOT(ISTEXT($A15))),"",'Materials'!$L$15),"")</f>
        <v/>
      </c>
      <c r="M15" s="6">
        <f>IFERROR(IF(OR($A15="",NOT(ISTEXT($A15))),"",'Materials'!$M$15),"")</f>
        <v/>
      </c>
      <c r="P15" s="6">
        <f>IFERROR(IF(AND(ISTEXT('Materials'!$A$17),'Materials'!$A$17&lt;&gt;"",'Materials'!$M$17="SHORTAGE"),'Materials'!$A$17,""),"")</f>
        <v/>
      </c>
      <c r="Q15" s="3">
        <f>IFERROR(IF(OR($P15="",NOT(ISTEXT($P15))),"",'Materials'!$B$17),"")</f>
        <v/>
      </c>
      <c r="R15" s="3">
        <f>IFERROR(IF(OR($P15="",NOT(ISTEXT($P15))),"",'Materials'!$C$17),"")</f>
        <v/>
      </c>
      <c r="S15" s="6">
        <f>IFERROR(IF(OR($P15="",NOT(ISTEXT($P15))),"",'Materials'!$D$17),"")</f>
        <v/>
      </c>
      <c r="T15" s="3">
        <f>IFERROR(IF(OR($P15="",NOT(ISTEXT($P15))),"",'Materials'!$E$17),"")</f>
        <v/>
      </c>
      <c r="U15" s="7">
        <f>IFERROR(IF(OR($P15="",NOT(ISTEXT($P15))),"",'Materials'!$J$17),"")</f>
        <v/>
      </c>
      <c r="V15" s="7">
        <f>IFERROR(IF(OR($P15="",NOT(ISTEXT($P15))),"",'Materials'!$K$17),"")</f>
        <v/>
      </c>
      <c r="W15" s="7">
        <f>IFERROR(IF(OR($P15="",NOT(ISTEXT($P15))),"",'Materials'!$L$17),"")</f>
        <v/>
      </c>
    </row>
    <row r="16" ht="28" customHeight="1">
      <c r="A16" s="6">
        <f>IFERROR(IF(OR('Materials'!$A$16="",NOT(ISTEXT('Materials'!$A$16))),"",'Materials'!$A$16),"")</f>
        <v/>
      </c>
      <c r="B16" s="3">
        <f>IFERROR(IF(OR($A16="",NOT(ISTEXT($A16))),"",'Materials'!$B$16),"")</f>
        <v/>
      </c>
      <c r="C16" s="3">
        <f>IFERROR(IF(OR($A16="",NOT(ISTEXT($A16))),"",'Materials'!$C$16),"")</f>
        <v/>
      </c>
      <c r="D16" s="6">
        <f>IFERROR(IF(OR($A16="",NOT(ISTEXT($A16))),"",'Materials'!$D$16),"")</f>
        <v/>
      </c>
      <c r="E16" s="3">
        <f>IFERROR(IF(OR($A16="",NOT(ISTEXT($A16))),"",'Materials'!$E$16),"")</f>
        <v/>
      </c>
      <c r="F16" s="7">
        <f>IFERROR(IF(OR($A16="",NOT(ISTEXT($A16))),"",'Materials'!$F$16),"")</f>
        <v/>
      </c>
      <c r="G16" s="7">
        <f>IFERROR(IF(OR($A16="",NOT(ISTEXT($A16))),"",'Materials'!$G$16),"")</f>
        <v/>
      </c>
      <c r="H16" s="7">
        <f>IFERROR(IF(OR($A16="",NOT(ISTEXT($A16))),"",'Materials'!$H$16),"")</f>
        <v/>
      </c>
      <c r="I16" s="7">
        <f>IFERROR(IF(OR($A16="",NOT(ISTEXT($A16))),"",'Materials'!$I$16),"")</f>
        <v/>
      </c>
      <c r="J16" s="7">
        <f>IFERROR(IF(OR($A16="",NOT(ISTEXT($A16))),"",'Materials'!$J$16),"")</f>
        <v/>
      </c>
      <c r="K16" s="7">
        <f>IFERROR(IF(OR($A16="",NOT(ISTEXT($A16))),"",'Materials'!$K$16),"")</f>
        <v/>
      </c>
      <c r="L16" s="7">
        <f>IFERROR(IF(OR($A16="",NOT(ISTEXT($A16))),"",'Materials'!$L$16),"")</f>
        <v/>
      </c>
      <c r="M16" s="6">
        <f>IFERROR(IF(OR($A16="",NOT(ISTEXT($A16))),"",'Materials'!$M$16),"")</f>
        <v/>
      </c>
      <c r="P16" s="6">
        <f>IFERROR(IF(AND(ISTEXT('Materials'!$A$18),'Materials'!$A$18&lt;&gt;"",'Materials'!$M$18="SHORTAGE"),'Materials'!$A$18,""),"")</f>
        <v/>
      </c>
      <c r="Q16" s="3">
        <f>IFERROR(IF(OR($P16="",NOT(ISTEXT($P16))),"",'Materials'!$B$18),"")</f>
        <v/>
      </c>
      <c r="R16" s="3">
        <f>IFERROR(IF(OR($P16="",NOT(ISTEXT($P16))),"",'Materials'!$C$18),"")</f>
        <v/>
      </c>
      <c r="S16" s="6">
        <f>IFERROR(IF(OR($P16="",NOT(ISTEXT($P16))),"",'Materials'!$D$18),"")</f>
        <v/>
      </c>
      <c r="T16" s="3">
        <f>IFERROR(IF(OR($P16="",NOT(ISTEXT($P16))),"",'Materials'!$E$18),"")</f>
        <v/>
      </c>
      <c r="U16" s="7">
        <f>IFERROR(IF(OR($P16="",NOT(ISTEXT($P16))),"",'Materials'!$J$18),"")</f>
        <v/>
      </c>
      <c r="V16" s="7">
        <f>IFERROR(IF(OR($P16="",NOT(ISTEXT($P16))),"",'Materials'!$K$18),"")</f>
        <v/>
      </c>
      <c r="W16" s="7">
        <f>IFERROR(IF(OR($P16="",NOT(ISTEXT($P16))),"",'Materials'!$L$18),"")</f>
        <v/>
      </c>
    </row>
    <row r="17" ht="28" customHeight="1">
      <c r="A17" s="6">
        <f>IFERROR(IF(OR('Materials'!$A$17="",NOT(ISTEXT('Materials'!$A$17))),"",'Materials'!$A$17),"")</f>
        <v/>
      </c>
      <c r="B17" s="3">
        <f>IFERROR(IF(OR($A17="",NOT(ISTEXT($A17))),"",'Materials'!$B$17),"")</f>
        <v/>
      </c>
      <c r="C17" s="3">
        <f>IFERROR(IF(OR($A17="",NOT(ISTEXT($A17))),"",'Materials'!$C$17),"")</f>
        <v/>
      </c>
      <c r="D17" s="6">
        <f>IFERROR(IF(OR($A17="",NOT(ISTEXT($A17))),"",'Materials'!$D$17),"")</f>
        <v/>
      </c>
      <c r="E17" s="3">
        <f>IFERROR(IF(OR($A17="",NOT(ISTEXT($A17))),"",'Materials'!$E$17),"")</f>
        <v/>
      </c>
      <c r="F17" s="7">
        <f>IFERROR(IF(OR($A17="",NOT(ISTEXT($A17))),"",'Materials'!$F$17),"")</f>
        <v/>
      </c>
      <c r="G17" s="7">
        <f>IFERROR(IF(OR($A17="",NOT(ISTEXT($A17))),"",'Materials'!$G$17),"")</f>
        <v/>
      </c>
      <c r="H17" s="7">
        <f>IFERROR(IF(OR($A17="",NOT(ISTEXT($A17))),"",'Materials'!$H$17),"")</f>
        <v/>
      </c>
      <c r="I17" s="7">
        <f>IFERROR(IF(OR($A17="",NOT(ISTEXT($A17))),"",'Materials'!$I$17),"")</f>
        <v/>
      </c>
      <c r="J17" s="7">
        <f>IFERROR(IF(OR($A17="",NOT(ISTEXT($A17))),"",'Materials'!$J$17),"")</f>
        <v/>
      </c>
      <c r="K17" s="7">
        <f>IFERROR(IF(OR($A17="",NOT(ISTEXT($A17))),"",'Materials'!$K$17),"")</f>
        <v/>
      </c>
      <c r="L17" s="7">
        <f>IFERROR(IF(OR($A17="",NOT(ISTEXT($A17))),"",'Materials'!$L$17),"")</f>
        <v/>
      </c>
      <c r="M17" s="6">
        <f>IFERROR(IF(OR($A17="",NOT(ISTEXT($A17))),"",'Materials'!$M$17),"")</f>
        <v/>
      </c>
      <c r="P17" s="6">
        <f>IFERROR(IF(AND(ISTEXT('Materials'!$A$19),'Materials'!$A$19&lt;&gt;"",'Materials'!$M$19="SHORTAGE"),'Materials'!$A$19,""),"")</f>
        <v/>
      </c>
      <c r="Q17" s="3">
        <f>IFERROR(IF(OR($P17="",NOT(ISTEXT($P17))),"",'Materials'!$B$19),"")</f>
        <v/>
      </c>
      <c r="R17" s="3">
        <f>IFERROR(IF(OR($P17="",NOT(ISTEXT($P17))),"",'Materials'!$C$19),"")</f>
        <v/>
      </c>
      <c r="S17" s="6">
        <f>IFERROR(IF(OR($P17="",NOT(ISTEXT($P17))),"",'Materials'!$D$19),"")</f>
        <v/>
      </c>
      <c r="T17" s="3">
        <f>IFERROR(IF(OR($P17="",NOT(ISTEXT($P17))),"",'Materials'!$E$19),"")</f>
        <v/>
      </c>
      <c r="U17" s="7">
        <f>IFERROR(IF(OR($P17="",NOT(ISTEXT($P17))),"",'Materials'!$J$19),"")</f>
        <v/>
      </c>
      <c r="V17" s="7">
        <f>IFERROR(IF(OR($P17="",NOT(ISTEXT($P17))),"",'Materials'!$K$19),"")</f>
        <v/>
      </c>
      <c r="W17" s="7">
        <f>IFERROR(IF(OR($P17="",NOT(ISTEXT($P17))),"",'Materials'!$L$19),"")</f>
        <v/>
      </c>
    </row>
    <row r="18" ht="28" customHeight="1">
      <c r="A18" s="6">
        <f>IFERROR(IF(OR('Materials'!$A$18="",NOT(ISTEXT('Materials'!$A$18))),"",'Materials'!$A$18),"")</f>
        <v/>
      </c>
      <c r="B18" s="3">
        <f>IFERROR(IF(OR($A18="",NOT(ISTEXT($A18))),"",'Materials'!$B$18),"")</f>
        <v/>
      </c>
      <c r="C18" s="3">
        <f>IFERROR(IF(OR($A18="",NOT(ISTEXT($A18))),"",'Materials'!$C$18),"")</f>
        <v/>
      </c>
      <c r="D18" s="6">
        <f>IFERROR(IF(OR($A18="",NOT(ISTEXT($A18))),"",'Materials'!$D$18),"")</f>
        <v/>
      </c>
      <c r="E18" s="3">
        <f>IFERROR(IF(OR($A18="",NOT(ISTEXT($A18))),"",'Materials'!$E$18),"")</f>
        <v/>
      </c>
      <c r="F18" s="7">
        <f>IFERROR(IF(OR($A18="",NOT(ISTEXT($A18))),"",'Materials'!$F$18),"")</f>
        <v/>
      </c>
      <c r="G18" s="7">
        <f>IFERROR(IF(OR($A18="",NOT(ISTEXT($A18))),"",'Materials'!$G$18),"")</f>
        <v/>
      </c>
      <c r="H18" s="7">
        <f>IFERROR(IF(OR($A18="",NOT(ISTEXT($A18))),"",'Materials'!$H$18),"")</f>
        <v/>
      </c>
      <c r="I18" s="7">
        <f>IFERROR(IF(OR($A18="",NOT(ISTEXT($A18))),"",'Materials'!$I$18),"")</f>
        <v/>
      </c>
      <c r="J18" s="7">
        <f>IFERROR(IF(OR($A18="",NOT(ISTEXT($A18))),"",'Materials'!$J$18),"")</f>
        <v/>
      </c>
      <c r="K18" s="7">
        <f>IFERROR(IF(OR($A18="",NOT(ISTEXT($A18))),"",'Materials'!$K$18),"")</f>
        <v/>
      </c>
      <c r="L18" s="7">
        <f>IFERROR(IF(OR($A18="",NOT(ISTEXT($A18))),"",'Materials'!$L$18),"")</f>
        <v/>
      </c>
      <c r="M18" s="6">
        <f>IFERROR(IF(OR($A18="",NOT(ISTEXT($A18))),"",'Materials'!$M$18),"")</f>
        <v/>
      </c>
      <c r="P18" s="6">
        <f>IFERROR(IF(AND(ISTEXT('Materials'!$A$20),'Materials'!$A$20&lt;&gt;"",'Materials'!$M$20="SHORTAGE"),'Materials'!$A$20,""),"")</f>
        <v/>
      </c>
      <c r="Q18" s="3">
        <f>IFERROR(IF(OR($P18="",NOT(ISTEXT($P18))),"",'Materials'!$B$20),"")</f>
        <v/>
      </c>
      <c r="R18" s="3">
        <f>IFERROR(IF(OR($P18="",NOT(ISTEXT($P18))),"",'Materials'!$C$20),"")</f>
        <v/>
      </c>
      <c r="S18" s="6">
        <f>IFERROR(IF(OR($P18="",NOT(ISTEXT($P18))),"",'Materials'!$D$20),"")</f>
        <v/>
      </c>
      <c r="T18" s="3">
        <f>IFERROR(IF(OR($P18="",NOT(ISTEXT($P18))),"",'Materials'!$E$20),"")</f>
        <v/>
      </c>
      <c r="U18" s="7">
        <f>IFERROR(IF(OR($P18="",NOT(ISTEXT($P18))),"",'Materials'!$J$20),"")</f>
        <v/>
      </c>
      <c r="V18" s="7">
        <f>IFERROR(IF(OR($P18="",NOT(ISTEXT($P18))),"",'Materials'!$K$20),"")</f>
        <v/>
      </c>
      <c r="W18" s="7">
        <f>IFERROR(IF(OR($P18="",NOT(ISTEXT($P18))),"",'Materials'!$L$20),"")</f>
        <v/>
      </c>
    </row>
    <row r="19" ht="28" customHeight="1">
      <c r="A19" s="6">
        <f>IFERROR(IF(OR('Materials'!$A$19="",NOT(ISTEXT('Materials'!$A$19))),"",'Materials'!$A$19),"")</f>
        <v/>
      </c>
      <c r="B19" s="3">
        <f>IFERROR(IF(OR($A19="",NOT(ISTEXT($A19))),"",'Materials'!$B$19),"")</f>
        <v/>
      </c>
      <c r="C19" s="3">
        <f>IFERROR(IF(OR($A19="",NOT(ISTEXT($A19))),"",'Materials'!$C$19),"")</f>
        <v/>
      </c>
      <c r="D19" s="6">
        <f>IFERROR(IF(OR($A19="",NOT(ISTEXT($A19))),"",'Materials'!$D$19),"")</f>
        <v/>
      </c>
      <c r="E19" s="3">
        <f>IFERROR(IF(OR($A19="",NOT(ISTEXT($A19))),"",'Materials'!$E$19),"")</f>
        <v/>
      </c>
      <c r="F19" s="7">
        <f>IFERROR(IF(OR($A19="",NOT(ISTEXT($A19))),"",'Materials'!$F$19),"")</f>
        <v/>
      </c>
      <c r="G19" s="7">
        <f>IFERROR(IF(OR($A19="",NOT(ISTEXT($A19))),"",'Materials'!$G$19),"")</f>
        <v/>
      </c>
      <c r="H19" s="7">
        <f>IFERROR(IF(OR($A19="",NOT(ISTEXT($A19))),"",'Materials'!$H$19),"")</f>
        <v/>
      </c>
      <c r="I19" s="7">
        <f>IFERROR(IF(OR($A19="",NOT(ISTEXT($A19))),"",'Materials'!$I$19),"")</f>
        <v/>
      </c>
      <c r="J19" s="7">
        <f>IFERROR(IF(OR($A19="",NOT(ISTEXT($A19))),"",'Materials'!$J$19),"")</f>
        <v/>
      </c>
      <c r="K19" s="7">
        <f>IFERROR(IF(OR($A19="",NOT(ISTEXT($A19))),"",'Materials'!$K$19),"")</f>
        <v/>
      </c>
      <c r="L19" s="7">
        <f>IFERROR(IF(OR($A19="",NOT(ISTEXT($A19))),"",'Materials'!$L$19),"")</f>
        <v/>
      </c>
      <c r="M19" s="6">
        <f>IFERROR(IF(OR($A19="",NOT(ISTEXT($A19))),"",'Materials'!$M$19),"")</f>
        <v/>
      </c>
      <c r="P19" s="6">
        <f>IFERROR(IF(AND(ISTEXT('Materials'!$A$21),'Materials'!$A$21&lt;&gt;"",'Materials'!$M$21="SHORTAGE"),'Materials'!$A$21,""),"")</f>
        <v/>
      </c>
      <c r="Q19" s="3">
        <f>IFERROR(IF(OR($P19="",NOT(ISTEXT($P19))),"",'Materials'!$B$21),"")</f>
        <v/>
      </c>
      <c r="R19" s="3">
        <f>IFERROR(IF(OR($P19="",NOT(ISTEXT($P19))),"",'Materials'!$C$21),"")</f>
        <v/>
      </c>
      <c r="S19" s="6">
        <f>IFERROR(IF(OR($P19="",NOT(ISTEXT($P19))),"",'Materials'!$D$21),"")</f>
        <v/>
      </c>
      <c r="T19" s="3">
        <f>IFERROR(IF(OR($P19="",NOT(ISTEXT($P19))),"",'Materials'!$E$21),"")</f>
        <v/>
      </c>
      <c r="U19" s="7">
        <f>IFERROR(IF(OR($P19="",NOT(ISTEXT($P19))),"",'Materials'!$J$21),"")</f>
        <v/>
      </c>
      <c r="V19" s="7">
        <f>IFERROR(IF(OR($P19="",NOT(ISTEXT($P19))),"",'Materials'!$K$21),"")</f>
        <v/>
      </c>
      <c r="W19" s="7">
        <f>IFERROR(IF(OR($P19="",NOT(ISTEXT($P19))),"",'Materials'!$L$21),"")</f>
        <v/>
      </c>
    </row>
    <row r="20" ht="28" customHeight="1">
      <c r="A20" s="6">
        <f>IFERROR(IF(OR('Materials'!$A$20="",NOT(ISTEXT('Materials'!$A$20))),"",'Materials'!$A$20),"")</f>
        <v/>
      </c>
      <c r="B20" s="3">
        <f>IFERROR(IF(OR($A20="",NOT(ISTEXT($A20))),"",'Materials'!$B$20),"")</f>
        <v/>
      </c>
      <c r="C20" s="3">
        <f>IFERROR(IF(OR($A20="",NOT(ISTEXT($A20))),"",'Materials'!$C$20),"")</f>
        <v/>
      </c>
      <c r="D20" s="6">
        <f>IFERROR(IF(OR($A20="",NOT(ISTEXT($A20))),"",'Materials'!$D$20),"")</f>
        <v/>
      </c>
      <c r="E20" s="3">
        <f>IFERROR(IF(OR($A20="",NOT(ISTEXT($A20))),"",'Materials'!$E$20),"")</f>
        <v/>
      </c>
      <c r="F20" s="7">
        <f>IFERROR(IF(OR($A20="",NOT(ISTEXT($A20))),"",'Materials'!$F$20),"")</f>
        <v/>
      </c>
      <c r="G20" s="7">
        <f>IFERROR(IF(OR($A20="",NOT(ISTEXT($A20))),"",'Materials'!$G$20),"")</f>
        <v/>
      </c>
      <c r="H20" s="7">
        <f>IFERROR(IF(OR($A20="",NOT(ISTEXT($A20))),"",'Materials'!$H$20),"")</f>
        <v/>
      </c>
      <c r="I20" s="7">
        <f>IFERROR(IF(OR($A20="",NOT(ISTEXT($A20))),"",'Materials'!$I$20),"")</f>
        <v/>
      </c>
      <c r="J20" s="7">
        <f>IFERROR(IF(OR($A20="",NOT(ISTEXT($A20))),"",'Materials'!$J$20),"")</f>
        <v/>
      </c>
      <c r="K20" s="7">
        <f>IFERROR(IF(OR($A20="",NOT(ISTEXT($A20))),"",'Materials'!$K$20),"")</f>
        <v/>
      </c>
      <c r="L20" s="7">
        <f>IFERROR(IF(OR($A20="",NOT(ISTEXT($A20))),"",'Materials'!$L$20),"")</f>
        <v/>
      </c>
      <c r="M20" s="6">
        <f>IFERROR(IF(OR($A20="",NOT(ISTEXT($A20))),"",'Materials'!$M$20),"")</f>
        <v/>
      </c>
      <c r="P20" s="6">
        <f>IFERROR(IF(AND(ISTEXT('Materials'!$A$22),'Materials'!$A$22&lt;&gt;"",'Materials'!$M$22="SHORTAGE"),'Materials'!$A$22,""),"")</f>
        <v/>
      </c>
      <c r="Q20" s="3">
        <f>IFERROR(IF(OR($P20="",NOT(ISTEXT($P20))),"",'Materials'!$B$22),"")</f>
        <v/>
      </c>
      <c r="R20" s="3">
        <f>IFERROR(IF(OR($P20="",NOT(ISTEXT($P20))),"",'Materials'!$C$22),"")</f>
        <v/>
      </c>
      <c r="S20" s="6">
        <f>IFERROR(IF(OR($P20="",NOT(ISTEXT($P20))),"",'Materials'!$D$22),"")</f>
        <v/>
      </c>
      <c r="T20" s="3">
        <f>IFERROR(IF(OR($P20="",NOT(ISTEXT($P20))),"",'Materials'!$E$22),"")</f>
        <v/>
      </c>
      <c r="U20" s="7">
        <f>IFERROR(IF(OR($P20="",NOT(ISTEXT($P20))),"",'Materials'!$J$22),"")</f>
        <v/>
      </c>
      <c r="V20" s="7">
        <f>IFERROR(IF(OR($P20="",NOT(ISTEXT($P20))),"",'Materials'!$K$22),"")</f>
        <v/>
      </c>
      <c r="W20" s="7">
        <f>IFERROR(IF(OR($P20="",NOT(ISTEXT($P20))),"",'Materials'!$L$22),"")</f>
        <v/>
      </c>
    </row>
    <row r="21" ht="28" customHeight="1">
      <c r="A21" s="6">
        <f>IFERROR(IF(OR('Materials'!$A$21="",NOT(ISTEXT('Materials'!$A$21))),"",'Materials'!$A$21),"")</f>
        <v/>
      </c>
      <c r="B21" s="3">
        <f>IFERROR(IF(OR($A21="",NOT(ISTEXT($A21))),"",'Materials'!$B$21),"")</f>
        <v/>
      </c>
      <c r="C21" s="3">
        <f>IFERROR(IF(OR($A21="",NOT(ISTEXT($A21))),"",'Materials'!$C$21),"")</f>
        <v/>
      </c>
      <c r="D21" s="6">
        <f>IFERROR(IF(OR($A21="",NOT(ISTEXT($A21))),"",'Materials'!$D$21),"")</f>
        <v/>
      </c>
      <c r="E21" s="3">
        <f>IFERROR(IF(OR($A21="",NOT(ISTEXT($A21))),"",'Materials'!$E$21),"")</f>
        <v/>
      </c>
      <c r="F21" s="7">
        <f>IFERROR(IF(OR($A21="",NOT(ISTEXT($A21))),"",'Materials'!$F$21),"")</f>
        <v/>
      </c>
      <c r="G21" s="7">
        <f>IFERROR(IF(OR($A21="",NOT(ISTEXT($A21))),"",'Materials'!$G$21),"")</f>
        <v/>
      </c>
      <c r="H21" s="7">
        <f>IFERROR(IF(OR($A21="",NOT(ISTEXT($A21))),"",'Materials'!$H$21),"")</f>
        <v/>
      </c>
      <c r="I21" s="7">
        <f>IFERROR(IF(OR($A21="",NOT(ISTEXT($A21))),"",'Materials'!$I$21),"")</f>
        <v/>
      </c>
      <c r="J21" s="7">
        <f>IFERROR(IF(OR($A21="",NOT(ISTEXT($A21))),"",'Materials'!$J$21),"")</f>
        <v/>
      </c>
      <c r="K21" s="7">
        <f>IFERROR(IF(OR($A21="",NOT(ISTEXT($A21))),"",'Materials'!$K$21),"")</f>
        <v/>
      </c>
      <c r="L21" s="7">
        <f>IFERROR(IF(OR($A21="",NOT(ISTEXT($A21))),"",'Materials'!$L$21),"")</f>
        <v/>
      </c>
      <c r="M21" s="6">
        <f>IFERROR(IF(OR($A21="",NOT(ISTEXT($A21))),"",'Materials'!$M$21),"")</f>
        <v/>
      </c>
      <c r="P21" s="6">
        <f>IFERROR(IF(AND(ISTEXT('Materials'!$A$23),'Materials'!$A$23&lt;&gt;"",'Materials'!$M$23="SHORTAGE"),'Materials'!$A$23,""),"")</f>
        <v/>
      </c>
      <c r="Q21" s="3">
        <f>IFERROR(IF(OR($P21="",NOT(ISTEXT($P21))),"",'Materials'!$B$23),"")</f>
        <v/>
      </c>
      <c r="R21" s="3">
        <f>IFERROR(IF(OR($P21="",NOT(ISTEXT($P21))),"",'Materials'!$C$23),"")</f>
        <v/>
      </c>
      <c r="S21" s="6">
        <f>IFERROR(IF(OR($P21="",NOT(ISTEXT($P21))),"",'Materials'!$D$23),"")</f>
        <v/>
      </c>
      <c r="T21" s="3">
        <f>IFERROR(IF(OR($P21="",NOT(ISTEXT($P21))),"",'Materials'!$E$23),"")</f>
        <v/>
      </c>
      <c r="U21" s="7">
        <f>IFERROR(IF(OR($P21="",NOT(ISTEXT($P21))),"",'Materials'!$J$23),"")</f>
        <v/>
      </c>
      <c r="V21" s="7">
        <f>IFERROR(IF(OR($P21="",NOT(ISTEXT($P21))),"",'Materials'!$K$23),"")</f>
        <v/>
      </c>
      <c r="W21" s="7">
        <f>IFERROR(IF(OR($P21="",NOT(ISTEXT($P21))),"",'Materials'!$L$23),"")</f>
        <v/>
      </c>
    </row>
    <row r="22" ht="28" customHeight="1">
      <c r="A22" s="6">
        <f>IFERROR(IF(OR('Materials'!$A$22="",NOT(ISTEXT('Materials'!$A$22))),"",'Materials'!$A$22),"")</f>
        <v/>
      </c>
      <c r="B22" s="3">
        <f>IFERROR(IF(OR($A22="",NOT(ISTEXT($A22))),"",'Materials'!$B$22),"")</f>
        <v/>
      </c>
      <c r="C22" s="3">
        <f>IFERROR(IF(OR($A22="",NOT(ISTEXT($A22))),"",'Materials'!$C$22),"")</f>
        <v/>
      </c>
      <c r="D22" s="6">
        <f>IFERROR(IF(OR($A22="",NOT(ISTEXT($A22))),"",'Materials'!$D$22),"")</f>
        <v/>
      </c>
      <c r="E22" s="3">
        <f>IFERROR(IF(OR($A22="",NOT(ISTEXT($A22))),"",'Materials'!$E$22),"")</f>
        <v/>
      </c>
      <c r="F22" s="7">
        <f>IFERROR(IF(OR($A22="",NOT(ISTEXT($A22))),"",'Materials'!$F$22),"")</f>
        <v/>
      </c>
      <c r="G22" s="7">
        <f>IFERROR(IF(OR($A22="",NOT(ISTEXT($A22))),"",'Materials'!$G$22),"")</f>
        <v/>
      </c>
      <c r="H22" s="7">
        <f>IFERROR(IF(OR($A22="",NOT(ISTEXT($A22))),"",'Materials'!$H$22),"")</f>
        <v/>
      </c>
      <c r="I22" s="7">
        <f>IFERROR(IF(OR($A22="",NOT(ISTEXT($A22))),"",'Materials'!$I$22),"")</f>
        <v/>
      </c>
      <c r="J22" s="7">
        <f>IFERROR(IF(OR($A22="",NOT(ISTEXT($A22))),"",'Materials'!$J$22),"")</f>
        <v/>
      </c>
      <c r="K22" s="7">
        <f>IFERROR(IF(OR($A22="",NOT(ISTEXT($A22))),"",'Materials'!$K$22),"")</f>
        <v/>
      </c>
      <c r="L22" s="7">
        <f>IFERROR(IF(OR($A22="",NOT(ISTEXT($A22))),"",'Materials'!$L$22),"")</f>
        <v/>
      </c>
      <c r="M22" s="6">
        <f>IFERROR(IF(OR($A22="",NOT(ISTEXT($A22))),"",'Materials'!$M$22),"")</f>
        <v/>
      </c>
      <c r="P22" s="6">
        <f>IFERROR(IF(AND(ISTEXT('Materials'!$A$24),'Materials'!$A$24&lt;&gt;"",'Materials'!$M$24="SHORTAGE"),'Materials'!$A$24,""),"")</f>
        <v/>
      </c>
      <c r="Q22" s="3">
        <f>IFERROR(IF(OR($P22="",NOT(ISTEXT($P22))),"",'Materials'!$B$24),"")</f>
        <v/>
      </c>
      <c r="R22" s="3">
        <f>IFERROR(IF(OR($P22="",NOT(ISTEXT($P22))),"",'Materials'!$C$24),"")</f>
        <v/>
      </c>
      <c r="S22" s="6">
        <f>IFERROR(IF(OR($P22="",NOT(ISTEXT($P22))),"",'Materials'!$D$24),"")</f>
        <v/>
      </c>
      <c r="T22" s="3">
        <f>IFERROR(IF(OR($P22="",NOT(ISTEXT($P22))),"",'Materials'!$E$24),"")</f>
        <v/>
      </c>
      <c r="U22" s="7">
        <f>IFERROR(IF(OR($P22="",NOT(ISTEXT($P22))),"",'Materials'!$J$24),"")</f>
        <v/>
      </c>
      <c r="V22" s="7">
        <f>IFERROR(IF(OR($P22="",NOT(ISTEXT($P22))),"",'Materials'!$K$24),"")</f>
        <v/>
      </c>
      <c r="W22" s="7">
        <f>IFERROR(IF(OR($P22="",NOT(ISTEXT($P22))),"",'Materials'!$L$24),"")</f>
        <v/>
      </c>
    </row>
    <row r="23" ht="28" customHeight="1">
      <c r="A23" s="6">
        <f>IFERROR(IF(OR('Materials'!$A$23="",NOT(ISTEXT('Materials'!$A$23))),"",'Materials'!$A$23),"")</f>
        <v/>
      </c>
      <c r="B23" s="3">
        <f>IFERROR(IF(OR($A23="",NOT(ISTEXT($A23))),"",'Materials'!$B$23),"")</f>
        <v/>
      </c>
      <c r="C23" s="3">
        <f>IFERROR(IF(OR($A23="",NOT(ISTEXT($A23))),"",'Materials'!$C$23),"")</f>
        <v/>
      </c>
      <c r="D23" s="6">
        <f>IFERROR(IF(OR($A23="",NOT(ISTEXT($A23))),"",'Materials'!$D$23),"")</f>
        <v/>
      </c>
      <c r="E23" s="3">
        <f>IFERROR(IF(OR($A23="",NOT(ISTEXT($A23))),"",'Materials'!$E$23),"")</f>
        <v/>
      </c>
      <c r="F23" s="7">
        <f>IFERROR(IF(OR($A23="",NOT(ISTEXT($A23))),"",'Materials'!$F$23),"")</f>
        <v/>
      </c>
      <c r="G23" s="7">
        <f>IFERROR(IF(OR($A23="",NOT(ISTEXT($A23))),"",'Materials'!$G$23),"")</f>
        <v/>
      </c>
      <c r="H23" s="7">
        <f>IFERROR(IF(OR($A23="",NOT(ISTEXT($A23))),"",'Materials'!$H$23),"")</f>
        <v/>
      </c>
      <c r="I23" s="7">
        <f>IFERROR(IF(OR($A23="",NOT(ISTEXT($A23))),"",'Materials'!$I$23),"")</f>
        <v/>
      </c>
      <c r="J23" s="7">
        <f>IFERROR(IF(OR($A23="",NOT(ISTEXT($A23))),"",'Materials'!$J$23),"")</f>
        <v/>
      </c>
      <c r="K23" s="7">
        <f>IFERROR(IF(OR($A23="",NOT(ISTEXT($A23))),"",'Materials'!$K$23),"")</f>
        <v/>
      </c>
      <c r="L23" s="7">
        <f>IFERROR(IF(OR($A23="",NOT(ISTEXT($A23))),"",'Materials'!$L$23),"")</f>
        <v/>
      </c>
      <c r="M23" s="6">
        <f>IFERROR(IF(OR($A23="",NOT(ISTEXT($A23))),"",'Materials'!$M$23),"")</f>
        <v/>
      </c>
      <c r="P23" s="6">
        <f>IFERROR(IF(AND(ISTEXT('Materials'!$A$25),'Materials'!$A$25&lt;&gt;"",'Materials'!$M$25="SHORTAGE"),'Materials'!$A$25,""),"")</f>
        <v/>
      </c>
      <c r="Q23" s="3">
        <f>IFERROR(IF(OR($P23="",NOT(ISTEXT($P23))),"",'Materials'!$B$25),"")</f>
        <v/>
      </c>
      <c r="R23" s="3">
        <f>IFERROR(IF(OR($P23="",NOT(ISTEXT($P23))),"",'Materials'!$C$25),"")</f>
        <v/>
      </c>
      <c r="S23" s="6">
        <f>IFERROR(IF(OR($P23="",NOT(ISTEXT($P23))),"",'Materials'!$D$25),"")</f>
        <v/>
      </c>
      <c r="T23" s="3">
        <f>IFERROR(IF(OR($P23="",NOT(ISTEXT($P23))),"",'Materials'!$E$25),"")</f>
        <v/>
      </c>
      <c r="U23" s="7">
        <f>IFERROR(IF(OR($P23="",NOT(ISTEXT($P23))),"",'Materials'!$J$25),"")</f>
        <v/>
      </c>
      <c r="V23" s="7">
        <f>IFERROR(IF(OR($P23="",NOT(ISTEXT($P23))),"",'Materials'!$K$25),"")</f>
        <v/>
      </c>
      <c r="W23" s="7">
        <f>IFERROR(IF(OR($P23="",NOT(ISTEXT($P23))),"",'Materials'!$L$25),"")</f>
        <v/>
      </c>
    </row>
    <row r="24" ht="28" customHeight="1">
      <c r="A24" s="6">
        <f>IFERROR(IF(OR('Materials'!$A$24="",NOT(ISTEXT('Materials'!$A$24))),"",'Materials'!$A$24),"")</f>
        <v/>
      </c>
      <c r="B24" s="3">
        <f>IFERROR(IF(OR($A24="",NOT(ISTEXT($A24))),"",'Materials'!$B$24),"")</f>
        <v/>
      </c>
      <c r="C24" s="3">
        <f>IFERROR(IF(OR($A24="",NOT(ISTEXT($A24))),"",'Materials'!$C$24),"")</f>
        <v/>
      </c>
      <c r="D24" s="6">
        <f>IFERROR(IF(OR($A24="",NOT(ISTEXT($A24))),"",'Materials'!$D$24),"")</f>
        <v/>
      </c>
      <c r="E24" s="3">
        <f>IFERROR(IF(OR($A24="",NOT(ISTEXT($A24))),"",'Materials'!$E$24),"")</f>
        <v/>
      </c>
      <c r="F24" s="7">
        <f>IFERROR(IF(OR($A24="",NOT(ISTEXT($A24))),"",'Materials'!$F$24),"")</f>
        <v/>
      </c>
      <c r="G24" s="7">
        <f>IFERROR(IF(OR($A24="",NOT(ISTEXT($A24))),"",'Materials'!$G$24),"")</f>
        <v/>
      </c>
      <c r="H24" s="7">
        <f>IFERROR(IF(OR($A24="",NOT(ISTEXT($A24))),"",'Materials'!$H$24),"")</f>
        <v/>
      </c>
      <c r="I24" s="7">
        <f>IFERROR(IF(OR($A24="",NOT(ISTEXT($A24))),"",'Materials'!$I$24),"")</f>
        <v/>
      </c>
      <c r="J24" s="7">
        <f>IFERROR(IF(OR($A24="",NOT(ISTEXT($A24))),"",'Materials'!$J$24),"")</f>
        <v/>
      </c>
      <c r="K24" s="7">
        <f>IFERROR(IF(OR($A24="",NOT(ISTEXT($A24))),"",'Materials'!$K$24),"")</f>
        <v/>
      </c>
      <c r="L24" s="7">
        <f>IFERROR(IF(OR($A24="",NOT(ISTEXT($A24))),"",'Materials'!$L$24),"")</f>
        <v/>
      </c>
      <c r="M24" s="6">
        <f>IFERROR(IF(OR($A24="",NOT(ISTEXT($A24))),"",'Materials'!$M$24),"")</f>
        <v/>
      </c>
      <c r="P24" s="6">
        <f>IFERROR(IF(AND(ISTEXT('Materials'!$A$26),'Materials'!$A$26&lt;&gt;"",'Materials'!$M$26="SHORTAGE"),'Materials'!$A$26,""),"")</f>
        <v/>
      </c>
      <c r="Q24" s="3">
        <f>IFERROR(IF(OR($P24="",NOT(ISTEXT($P24))),"",'Materials'!$B$26),"")</f>
        <v/>
      </c>
      <c r="R24" s="3">
        <f>IFERROR(IF(OR($P24="",NOT(ISTEXT($P24))),"",'Materials'!$C$26),"")</f>
        <v/>
      </c>
      <c r="S24" s="6">
        <f>IFERROR(IF(OR($P24="",NOT(ISTEXT($P24))),"",'Materials'!$D$26),"")</f>
        <v/>
      </c>
      <c r="T24" s="3">
        <f>IFERROR(IF(OR($P24="",NOT(ISTEXT($P24))),"",'Materials'!$E$26),"")</f>
        <v/>
      </c>
      <c r="U24" s="7">
        <f>IFERROR(IF(OR($P24="",NOT(ISTEXT($P24))),"",'Materials'!$J$26),"")</f>
        <v/>
      </c>
      <c r="V24" s="7">
        <f>IFERROR(IF(OR($P24="",NOT(ISTEXT($P24))),"",'Materials'!$K$26),"")</f>
        <v/>
      </c>
      <c r="W24" s="7">
        <f>IFERROR(IF(OR($P24="",NOT(ISTEXT($P24))),"",'Materials'!$L$26),"")</f>
        <v/>
      </c>
    </row>
    <row r="25" ht="28" customHeight="1">
      <c r="A25" s="6">
        <f>IFERROR(IF(OR('Materials'!$A$25="",NOT(ISTEXT('Materials'!$A$25))),"",'Materials'!$A$25),"")</f>
        <v/>
      </c>
      <c r="B25" s="3">
        <f>IFERROR(IF(OR($A25="",NOT(ISTEXT($A25))),"",'Materials'!$B$25),"")</f>
        <v/>
      </c>
      <c r="C25" s="3">
        <f>IFERROR(IF(OR($A25="",NOT(ISTEXT($A25))),"",'Materials'!$C$25),"")</f>
        <v/>
      </c>
      <c r="D25" s="6">
        <f>IFERROR(IF(OR($A25="",NOT(ISTEXT($A25))),"",'Materials'!$D$25),"")</f>
        <v/>
      </c>
      <c r="E25" s="3">
        <f>IFERROR(IF(OR($A25="",NOT(ISTEXT($A25))),"",'Materials'!$E$25),"")</f>
        <v/>
      </c>
      <c r="F25" s="7">
        <f>IFERROR(IF(OR($A25="",NOT(ISTEXT($A25))),"",'Materials'!$F$25),"")</f>
        <v/>
      </c>
      <c r="G25" s="7">
        <f>IFERROR(IF(OR($A25="",NOT(ISTEXT($A25))),"",'Materials'!$G$25),"")</f>
        <v/>
      </c>
      <c r="H25" s="7">
        <f>IFERROR(IF(OR($A25="",NOT(ISTEXT($A25))),"",'Materials'!$H$25),"")</f>
        <v/>
      </c>
      <c r="I25" s="7">
        <f>IFERROR(IF(OR($A25="",NOT(ISTEXT($A25))),"",'Materials'!$I$25),"")</f>
        <v/>
      </c>
      <c r="J25" s="7">
        <f>IFERROR(IF(OR($A25="",NOT(ISTEXT($A25))),"",'Materials'!$J$25),"")</f>
        <v/>
      </c>
      <c r="K25" s="7">
        <f>IFERROR(IF(OR($A25="",NOT(ISTEXT($A25))),"",'Materials'!$K$25),"")</f>
        <v/>
      </c>
      <c r="L25" s="7">
        <f>IFERROR(IF(OR($A25="",NOT(ISTEXT($A25))),"",'Materials'!$L$25),"")</f>
        <v/>
      </c>
      <c r="M25" s="6">
        <f>IFERROR(IF(OR($A25="",NOT(ISTEXT($A25))),"",'Materials'!$M$25),"")</f>
        <v/>
      </c>
      <c r="P25" s="6">
        <f>IFERROR(IF(AND(ISTEXT('Materials'!$A$27),'Materials'!$A$27&lt;&gt;"",'Materials'!$M$27="SHORTAGE"),'Materials'!$A$27,""),"")</f>
        <v/>
      </c>
      <c r="Q25" s="3">
        <f>IFERROR(IF(OR($P25="",NOT(ISTEXT($P25))),"",'Materials'!$B$27),"")</f>
        <v/>
      </c>
      <c r="R25" s="3">
        <f>IFERROR(IF(OR($P25="",NOT(ISTEXT($P25))),"",'Materials'!$C$27),"")</f>
        <v/>
      </c>
      <c r="S25" s="6">
        <f>IFERROR(IF(OR($P25="",NOT(ISTEXT($P25))),"",'Materials'!$D$27),"")</f>
        <v/>
      </c>
      <c r="T25" s="3">
        <f>IFERROR(IF(OR($P25="",NOT(ISTEXT($P25))),"",'Materials'!$E$27),"")</f>
        <v/>
      </c>
      <c r="U25" s="7">
        <f>IFERROR(IF(OR($P25="",NOT(ISTEXT($P25))),"",'Materials'!$J$27),"")</f>
        <v/>
      </c>
      <c r="V25" s="7">
        <f>IFERROR(IF(OR($P25="",NOT(ISTEXT($P25))),"",'Materials'!$K$27),"")</f>
        <v/>
      </c>
      <c r="W25" s="7">
        <f>IFERROR(IF(OR($P25="",NOT(ISTEXT($P25))),"",'Materials'!$L$27),"")</f>
        <v/>
      </c>
    </row>
    <row r="26" ht="28" customHeight="1">
      <c r="A26" s="6">
        <f>IFERROR(IF(OR('Materials'!$A$26="",NOT(ISTEXT('Materials'!$A$26))),"",'Materials'!$A$26),"")</f>
        <v/>
      </c>
      <c r="B26" s="3">
        <f>IFERROR(IF(OR($A26="",NOT(ISTEXT($A26))),"",'Materials'!$B$26),"")</f>
        <v/>
      </c>
      <c r="C26" s="3">
        <f>IFERROR(IF(OR($A26="",NOT(ISTEXT($A26))),"",'Materials'!$C$26),"")</f>
        <v/>
      </c>
      <c r="D26" s="6">
        <f>IFERROR(IF(OR($A26="",NOT(ISTEXT($A26))),"",'Materials'!$D$26),"")</f>
        <v/>
      </c>
      <c r="E26" s="3">
        <f>IFERROR(IF(OR($A26="",NOT(ISTEXT($A26))),"",'Materials'!$E$26),"")</f>
        <v/>
      </c>
      <c r="F26" s="7">
        <f>IFERROR(IF(OR($A26="",NOT(ISTEXT($A26))),"",'Materials'!$F$26),"")</f>
        <v/>
      </c>
      <c r="G26" s="7">
        <f>IFERROR(IF(OR($A26="",NOT(ISTEXT($A26))),"",'Materials'!$G$26),"")</f>
        <v/>
      </c>
      <c r="H26" s="7">
        <f>IFERROR(IF(OR($A26="",NOT(ISTEXT($A26))),"",'Materials'!$H$26),"")</f>
        <v/>
      </c>
      <c r="I26" s="7">
        <f>IFERROR(IF(OR($A26="",NOT(ISTEXT($A26))),"",'Materials'!$I$26),"")</f>
        <v/>
      </c>
      <c r="J26" s="7">
        <f>IFERROR(IF(OR($A26="",NOT(ISTEXT($A26))),"",'Materials'!$J$26),"")</f>
        <v/>
      </c>
      <c r="K26" s="7">
        <f>IFERROR(IF(OR($A26="",NOT(ISTEXT($A26))),"",'Materials'!$K$26),"")</f>
        <v/>
      </c>
      <c r="L26" s="7">
        <f>IFERROR(IF(OR($A26="",NOT(ISTEXT($A26))),"",'Materials'!$L$26),"")</f>
        <v/>
      </c>
      <c r="M26" s="6">
        <f>IFERROR(IF(OR($A26="",NOT(ISTEXT($A26))),"",'Materials'!$M$26),"")</f>
        <v/>
      </c>
      <c r="P26" s="6">
        <f>IFERROR(IF(AND(ISTEXT('Materials'!$A$28),'Materials'!$A$28&lt;&gt;"",'Materials'!$M$28="SHORTAGE"),'Materials'!$A$28,""),"")</f>
        <v/>
      </c>
      <c r="Q26" s="3">
        <f>IFERROR(IF(OR($P26="",NOT(ISTEXT($P26))),"",'Materials'!$B$28),"")</f>
        <v/>
      </c>
      <c r="R26" s="3">
        <f>IFERROR(IF(OR($P26="",NOT(ISTEXT($P26))),"",'Materials'!$C$28),"")</f>
        <v/>
      </c>
      <c r="S26" s="6">
        <f>IFERROR(IF(OR($P26="",NOT(ISTEXT($P26))),"",'Materials'!$D$28),"")</f>
        <v/>
      </c>
      <c r="T26" s="3">
        <f>IFERROR(IF(OR($P26="",NOT(ISTEXT($P26))),"",'Materials'!$E$28),"")</f>
        <v/>
      </c>
      <c r="U26" s="7">
        <f>IFERROR(IF(OR($P26="",NOT(ISTEXT($P26))),"",'Materials'!$J$28),"")</f>
        <v/>
      </c>
      <c r="V26" s="7">
        <f>IFERROR(IF(OR($P26="",NOT(ISTEXT($P26))),"",'Materials'!$K$28),"")</f>
        <v/>
      </c>
      <c r="W26" s="7">
        <f>IFERROR(IF(OR($P26="",NOT(ISTEXT($P26))),"",'Materials'!$L$28),"")</f>
        <v/>
      </c>
    </row>
    <row r="27" ht="28" customHeight="1">
      <c r="A27" s="6">
        <f>IFERROR(IF(OR('Materials'!$A$27="",NOT(ISTEXT('Materials'!$A$27))),"",'Materials'!$A$27),"")</f>
        <v/>
      </c>
      <c r="B27" s="3">
        <f>IFERROR(IF(OR($A27="",NOT(ISTEXT($A27))),"",'Materials'!$B$27),"")</f>
        <v/>
      </c>
      <c r="C27" s="3">
        <f>IFERROR(IF(OR($A27="",NOT(ISTEXT($A27))),"",'Materials'!$C$27),"")</f>
        <v/>
      </c>
      <c r="D27" s="6">
        <f>IFERROR(IF(OR($A27="",NOT(ISTEXT($A27))),"",'Materials'!$D$27),"")</f>
        <v/>
      </c>
      <c r="E27" s="3">
        <f>IFERROR(IF(OR($A27="",NOT(ISTEXT($A27))),"",'Materials'!$E$27),"")</f>
        <v/>
      </c>
      <c r="F27" s="7">
        <f>IFERROR(IF(OR($A27="",NOT(ISTEXT($A27))),"",'Materials'!$F$27),"")</f>
        <v/>
      </c>
      <c r="G27" s="7">
        <f>IFERROR(IF(OR($A27="",NOT(ISTEXT($A27))),"",'Materials'!$G$27),"")</f>
        <v/>
      </c>
      <c r="H27" s="7">
        <f>IFERROR(IF(OR($A27="",NOT(ISTEXT($A27))),"",'Materials'!$H$27),"")</f>
        <v/>
      </c>
      <c r="I27" s="7">
        <f>IFERROR(IF(OR($A27="",NOT(ISTEXT($A27))),"",'Materials'!$I$27),"")</f>
        <v/>
      </c>
      <c r="J27" s="7">
        <f>IFERROR(IF(OR($A27="",NOT(ISTEXT($A27))),"",'Materials'!$J$27),"")</f>
        <v/>
      </c>
      <c r="K27" s="7">
        <f>IFERROR(IF(OR($A27="",NOT(ISTEXT($A27))),"",'Materials'!$K$27),"")</f>
        <v/>
      </c>
      <c r="L27" s="7">
        <f>IFERROR(IF(OR($A27="",NOT(ISTEXT($A27))),"",'Materials'!$L$27),"")</f>
        <v/>
      </c>
      <c r="M27" s="6">
        <f>IFERROR(IF(OR($A27="",NOT(ISTEXT($A27))),"",'Materials'!$M$27),"")</f>
        <v/>
      </c>
      <c r="P27" s="6">
        <f>IFERROR(IF(AND(ISTEXT('Materials'!$A$29),'Materials'!$A$29&lt;&gt;"",'Materials'!$M$29="SHORTAGE"),'Materials'!$A$29,""),"")</f>
        <v/>
      </c>
      <c r="Q27" s="3">
        <f>IFERROR(IF(OR($P27="",NOT(ISTEXT($P27))),"",'Materials'!$B$29),"")</f>
        <v/>
      </c>
      <c r="R27" s="3">
        <f>IFERROR(IF(OR($P27="",NOT(ISTEXT($P27))),"",'Materials'!$C$29),"")</f>
        <v/>
      </c>
      <c r="S27" s="6">
        <f>IFERROR(IF(OR($P27="",NOT(ISTEXT($P27))),"",'Materials'!$D$29),"")</f>
        <v/>
      </c>
      <c r="T27" s="3">
        <f>IFERROR(IF(OR($P27="",NOT(ISTEXT($P27))),"",'Materials'!$E$29),"")</f>
        <v/>
      </c>
      <c r="U27" s="7">
        <f>IFERROR(IF(OR($P27="",NOT(ISTEXT($P27))),"",'Materials'!$J$29),"")</f>
        <v/>
      </c>
      <c r="V27" s="7">
        <f>IFERROR(IF(OR($P27="",NOT(ISTEXT($P27))),"",'Materials'!$K$29),"")</f>
        <v/>
      </c>
      <c r="W27" s="7">
        <f>IFERROR(IF(OR($P27="",NOT(ISTEXT($P27))),"",'Materials'!$L$29),"")</f>
        <v/>
      </c>
    </row>
    <row r="28" ht="28" customHeight="1">
      <c r="A28" s="6">
        <f>IFERROR(IF(OR('Materials'!$A$28="",NOT(ISTEXT('Materials'!$A$28))),"",'Materials'!$A$28),"")</f>
        <v/>
      </c>
      <c r="B28" s="3">
        <f>IFERROR(IF(OR($A28="",NOT(ISTEXT($A28))),"",'Materials'!$B$28),"")</f>
        <v/>
      </c>
      <c r="C28" s="3">
        <f>IFERROR(IF(OR($A28="",NOT(ISTEXT($A28))),"",'Materials'!$C$28),"")</f>
        <v/>
      </c>
      <c r="D28" s="6">
        <f>IFERROR(IF(OR($A28="",NOT(ISTEXT($A28))),"",'Materials'!$D$28),"")</f>
        <v/>
      </c>
      <c r="E28" s="3">
        <f>IFERROR(IF(OR($A28="",NOT(ISTEXT($A28))),"",'Materials'!$E$28),"")</f>
        <v/>
      </c>
      <c r="F28" s="7">
        <f>IFERROR(IF(OR($A28="",NOT(ISTEXT($A28))),"",'Materials'!$F$28),"")</f>
        <v/>
      </c>
      <c r="G28" s="7">
        <f>IFERROR(IF(OR($A28="",NOT(ISTEXT($A28))),"",'Materials'!$G$28),"")</f>
        <v/>
      </c>
      <c r="H28" s="7">
        <f>IFERROR(IF(OR($A28="",NOT(ISTEXT($A28))),"",'Materials'!$H$28),"")</f>
        <v/>
      </c>
      <c r="I28" s="7">
        <f>IFERROR(IF(OR($A28="",NOT(ISTEXT($A28))),"",'Materials'!$I$28),"")</f>
        <v/>
      </c>
      <c r="J28" s="7">
        <f>IFERROR(IF(OR($A28="",NOT(ISTEXT($A28))),"",'Materials'!$J$28),"")</f>
        <v/>
      </c>
      <c r="K28" s="7">
        <f>IFERROR(IF(OR($A28="",NOT(ISTEXT($A28))),"",'Materials'!$K$28),"")</f>
        <v/>
      </c>
      <c r="L28" s="7">
        <f>IFERROR(IF(OR($A28="",NOT(ISTEXT($A28))),"",'Materials'!$L$28),"")</f>
        <v/>
      </c>
      <c r="M28" s="6">
        <f>IFERROR(IF(OR($A28="",NOT(ISTEXT($A28))),"",'Materials'!$M$28),"")</f>
        <v/>
      </c>
      <c r="P28" s="6">
        <f>IFERROR(IF(AND(ISTEXT('Materials'!$A$30),'Materials'!$A$30&lt;&gt;"",'Materials'!$M$30="SHORTAGE"),'Materials'!$A$30,""),"")</f>
        <v/>
      </c>
      <c r="Q28" s="3">
        <f>IFERROR(IF(OR($P28="",NOT(ISTEXT($P28))),"",'Materials'!$B$30),"")</f>
        <v/>
      </c>
      <c r="R28" s="3">
        <f>IFERROR(IF(OR($P28="",NOT(ISTEXT($P28))),"",'Materials'!$C$30),"")</f>
        <v/>
      </c>
      <c r="S28" s="6">
        <f>IFERROR(IF(OR($P28="",NOT(ISTEXT($P28))),"",'Materials'!$D$30),"")</f>
        <v/>
      </c>
      <c r="T28" s="3">
        <f>IFERROR(IF(OR($P28="",NOT(ISTEXT($P28))),"",'Materials'!$E$30),"")</f>
        <v/>
      </c>
      <c r="U28" s="7">
        <f>IFERROR(IF(OR($P28="",NOT(ISTEXT($P28))),"",'Materials'!$J$30),"")</f>
        <v/>
      </c>
      <c r="V28" s="7">
        <f>IFERROR(IF(OR($P28="",NOT(ISTEXT($P28))),"",'Materials'!$K$30),"")</f>
        <v/>
      </c>
      <c r="W28" s="7">
        <f>IFERROR(IF(OR($P28="",NOT(ISTEXT($P28))),"",'Materials'!$L$30),"")</f>
        <v/>
      </c>
    </row>
    <row r="29" ht="28" customHeight="1">
      <c r="A29" s="6">
        <f>IFERROR(IF(OR('Materials'!$A$29="",NOT(ISTEXT('Materials'!$A$29))),"",'Materials'!$A$29),"")</f>
        <v/>
      </c>
      <c r="B29" s="3">
        <f>IFERROR(IF(OR($A29="",NOT(ISTEXT($A29))),"",'Materials'!$B$29),"")</f>
        <v/>
      </c>
      <c r="C29" s="3">
        <f>IFERROR(IF(OR($A29="",NOT(ISTEXT($A29))),"",'Materials'!$C$29),"")</f>
        <v/>
      </c>
      <c r="D29" s="6">
        <f>IFERROR(IF(OR($A29="",NOT(ISTEXT($A29))),"",'Materials'!$D$29),"")</f>
        <v/>
      </c>
      <c r="E29" s="3">
        <f>IFERROR(IF(OR($A29="",NOT(ISTEXT($A29))),"",'Materials'!$E$29),"")</f>
        <v/>
      </c>
      <c r="F29" s="7">
        <f>IFERROR(IF(OR($A29="",NOT(ISTEXT($A29))),"",'Materials'!$F$29),"")</f>
        <v/>
      </c>
      <c r="G29" s="7">
        <f>IFERROR(IF(OR($A29="",NOT(ISTEXT($A29))),"",'Materials'!$G$29),"")</f>
        <v/>
      </c>
      <c r="H29" s="7">
        <f>IFERROR(IF(OR($A29="",NOT(ISTEXT($A29))),"",'Materials'!$H$29),"")</f>
        <v/>
      </c>
      <c r="I29" s="7">
        <f>IFERROR(IF(OR($A29="",NOT(ISTEXT($A29))),"",'Materials'!$I$29),"")</f>
        <v/>
      </c>
      <c r="J29" s="7">
        <f>IFERROR(IF(OR($A29="",NOT(ISTEXT($A29))),"",'Materials'!$J$29),"")</f>
        <v/>
      </c>
      <c r="K29" s="7">
        <f>IFERROR(IF(OR($A29="",NOT(ISTEXT($A29))),"",'Materials'!$K$29),"")</f>
        <v/>
      </c>
      <c r="L29" s="7">
        <f>IFERROR(IF(OR($A29="",NOT(ISTEXT($A29))),"",'Materials'!$L$29),"")</f>
        <v/>
      </c>
      <c r="M29" s="6">
        <f>IFERROR(IF(OR($A29="",NOT(ISTEXT($A29))),"",'Materials'!$M$29),"")</f>
        <v/>
      </c>
      <c r="P29" s="6">
        <f>IFERROR(IF(AND(ISTEXT('Materials'!$A$31),'Materials'!$A$31&lt;&gt;"",'Materials'!$M$31="SHORTAGE"),'Materials'!$A$31,""),"")</f>
        <v/>
      </c>
      <c r="Q29" s="3">
        <f>IFERROR(IF(OR($P29="",NOT(ISTEXT($P29))),"",'Materials'!$B$31),"")</f>
        <v/>
      </c>
      <c r="R29" s="3">
        <f>IFERROR(IF(OR($P29="",NOT(ISTEXT($P29))),"",'Materials'!$C$31),"")</f>
        <v/>
      </c>
      <c r="S29" s="6">
        <f>IFERROR(IF(OR($P29="",NOT(ISTEXT($P29))),"",'Materials'!$D$31),"")</f>
        <v/>
      </c>
      <c r="T29" s="3">
        <f>IFERROR(IF(OR($P29="",NOT(ISTEXT($P29))),"",'Materials'!$E$31),"")</f>
        <v/>
      </c>
      <c r="U29" s="7">
        <f>IFERROR(IF(OR($P29="",NOT(ISTEXT($P29))),"",'Materials'!$J$31),"")</f>
        <v/>
      </c>
      <c r="V29" s="7">
        <f>IFERROR(IF(OR($P29="",NOT(ISTEXT($P29))),"",'Materials'!$K$31),"")</f>
        <v/>
      </c>
      <c r="W29" s="7">
        <f>IFERROR(IF(OR($P29="",NOT(ISTEXT($P29))),"",'Materials'!$L$31),"")</f>
        <v/>
      </c>
    </row>
    <row r="30" ht="28" customHeight="1">
      <c r="A30" s="6">
        <f>IFERROR(IF(OR('Materials'!$A$30="",NOT(ISTEXT('Materials'!$A$30))),"",'Materials'!$A$30),"")</f>
        <v/>
      </c>
      <c r="B30" s="3">
        <f>IFERROR(IF(OR($A30="",NOT(ISTEXT($A30))),"",'Materials'!$B$30),"")</f>
        <v/>
      </c>
      <c r="C30" s="3">
        <f>IFERROR(IF(OR($A30="",NOT(ISTEXT($A30))),"",'Materials'!$C$30),"")</f>
        <v/>
      </c>
      <c r="D30" s="6">
        <f>IFERROR(IF(OR($A30="",NOT(ISTEXT($A30))),"",'Materials'!$D$30),"")</f>
        <v/>
      </c>
      <c r="E30" s="3">
        <f>IFERROR(IF(OR($A30="",NOT(ISTEXT($A30))),"",'Materials'!$E$30),"")</f>
        <v/>
      </c>
      <c r="F30" s="7">
        <f>IFERROR(IF(OR($A30="",NOT(ISTEXT($A30))),"",'Materials'!$F$30),"")</f>
        <v/>
      </c>
      <c r="G30" s="7">
        <f>IFERROR(IF(OR($A30="",NOT(ISTEXT($A30))),"",'Materials'!$G$30),"")</f>
        <v/>
      </c>
      <c r="H30" s="7">
        <f>IFERROR(IF(OR($A30="",NOT(ISTEXT($A30))),"",'Materials'!$H$30),"")</f>
        <v/>
      </c>
      <c r="I30" s="7">
        <f>IFERROR(IF(OR($A30="",NOT(ISTEXT($A30))),"",'Materials'!$I$30),"")</f>
        <v/>
      </c>
      <c r="J30" s="7">
        <f>IFERROR(IF(OR($A30="",NOT(ISTEXT($A30))),"",'Materials'!$J$30),"")</f>
        <v/>
      </c>
      <c r="K30" s="7">
        <f>IFERROR(IF(OR($A30="",NOT(ISTEXT($A30))),"",'Materials'!$K$30),"")</f>
        <v/>
      </c>
      <c r="L30" s="7">
        <f>IFERROR(IF(OR($A30="",NOT(ISTEXT($A30))),"",'Materials'!$L$30),"")</f>
        <v/>
      </c>
      <c r="M30" s="6">
        <f>IFERROR(IF(OR($A30="",NOT(ISTEXT($A30))),"",'Materials'!$M$30),"")</f>
        <v/>
      </c>
      <c r="P30" s="6">
        <f>IFERROR(IF(AND(ISTEXT('Materials'!$A$32),'Materials'!$A$32&lt;&gt;"",'Materials'!$M$32="SHORTAGE"),'Materials'!$A$32,""),"")</f>
        <v/>
      </c>
      <c r="Q30" s="3">
        <f>IFERROR(IF(OR($P30="",NOT(ISTEXT($P30))),"",'Materials'!$B$32),"")</f>
        <v/>
      </c>
      <c r="R30" s="3">
        <f>IFERROR(IF(OR($P30="",NOT(ISTEXT($P30))),"",'Materials'!$C$32),"")</f>
        <v/>
      </c>
      <c r="S30" s="6">
        <f>IFERROR(IF(OR($P30="",NOT(ISTEXT($P30))),"",'Materials'!$D$32),"")</f>
        <v/>
      </c>
      <c r="T30" s="3">
        <f>IFERROR(IF(OR($P30="",NOT(ISTEXT($P30))),"",'Materials'!$E$32),"")</f>
        <v/>
      </c>
      <c r="U30" s="7">
        <f>IFERROR(IF(OR($P30="",NOT(ISTEXT($P30))),"",'Materials'!$J$32),"")</f>
        <v/>
      </c>
      <c r="V30" s="7">
        <f>IFERROR(IF(OR($P30="",NOT(ISTEXT($P30))),"",'Materials'!$K$32),"")</f>
        <v/>
      </c>
      <c r="W30" s="7">
        <f>IFERROR(IF(OR($P30="",NOT(ISTEXT($P30))),"",'Materials'!$L$32),"")</f>
        <v/>
      </c>
    </row>
    <row r="31" ht="28" customHeight="1">
      <c r="A31" s="6">
        <f>IFERROR(IF(OR('Materials'!$A$31="",NOT(ISTEXT('Materials'!$A$31))),"",'Materials'!$A$31),"")</f>
        <v/>
      </c>
      <c r="B31" s="3">
        <f>IFERROR(IF(OR($A31="",NOT(ISTEXT($A31))),"",'Materials'!$B$31),"")</f>
        <v/>
      </c>
      <c r="C31" s="3">
        <f>IFERROR(IF(OR($A31="",NOT(ISTEXT($A31))),"",'Materials'!$C$31),"")</f>
        <v/>
      </c>
      <c r="D31" s="6">
        <f>IFERROR(IF(OR($A31="",NOT(ISTEXT($A31))),"",'Materials'!$D$31),"")</f>
        <v/>
      </c>
      <c r="E31" s="3">
        <f>IFERROR(IF(OR($A31="",NOT(ISTEXT($A31))),"",'Materials'!$E$31),"")</f>
        <v/>
      </c>
      <c r="F31" s="7">
        <f>IFERROR(IF(OR($A31="",NOT(ISTEXT($A31))),"",'Materials'!$F$31),"")</f>
        <v/>
      </c>
      <c r="G31" s="7">
        <f>IFERROR(IF(OR($A31="",NOT(ISTEXT($A31))),"",'Materials'!$G$31),"")</f>
        <v/>
      </c>
      <c r="H31" s="7">
        <f>IFERROR(IF(OR($A31="",NOT(ISTEXT($A31))),"",'Materials'!$H$31),"")</f>
        <v/>
      </c>
      <c r="I31" s="7">
        <f>IFERROR(IF(OR($A31="",NOT(ISTEXT($A31))),"",'Materials'!$I$31),"")</f>
        <v/>
      </c>
      <c r="J31" s="7">
        <f>IFERROR(IF(OR($A31="",NOT(ISTEXT($A31))),"",'Materials'!$J$31),"")</f>
        <v/>
      </c>
      <c r="K31" s="7">
        <f>IFERROR(IF(OR($A31="",NOT(ISTEXT($A31))),"",'Materials'!$K$31),"")</f>
        <v/>
      </c>
      <c r="L31" s="7">
        <f>IFERROR(IF(OR($A31="",NOT(ISTEXT($A31))),"",'Materials'!$L$31),"")</f>
        <v/>
      </c>
      <c r="M31" s="6">
        <f>IFERROR(IF(OR($A31="",NOT(ISTEXT($A31))),"",'Materials'!$M$31),"")</f>
        <v/>
      </c>
      <c r="P31" s="6">
        <f>IFERROR(IF(AND(ISTEXT('Materials'!$A$33),'Materials'!$A$33&lt;&gt;"",'Materials'!$M$33="SHORTAGE"),'Materials'!$A$33,""),"")</f>
        <v/>
      </c>
      <c r="Q31" s="3">
        <f>IFERROR(IF(OR($P31="",NOT(ISTEXT($P31))),"",'Materials'!$B$33),"")</f>
        <v/>
      </c>
      <c r="R31" s="3">
        <f>IFERROR(IF(OR($P31="",NOT(ISTEXT($P31))),"",'Materials'!$C$33),"")</f>
        <v/>
      </c>
      <c r="S31" s="6">
        <f>IFERROR(IF(OR($P31="",NOT(ISTEXT($P31))),"",'Materials'!$D$33),"")</f>
        <v/>
      </c>
      <c r="T31" s="3">
        <f>IFERROR(IF(OR($P31="",NOT(ISTEXT($P31))),"",'Materials'!$E$33),"")</f>
        <v/>
      </c>
      <c r="U31" s="7">
        <f>IFERROR(IF(OR($P31="",NOT(ISTEXT($P31))),"",'Materials'!$J$33),"")</f>
        <v/>
      </c>
      <c r="V31" s="7">
        <f>IFERROR(IF(OR($P31="",NOT(ISTEXT($P31))),"",'Materials'!$K$33),"")</f>
        <v/>
      </c>
      <c r="W31" s="7">
        <f>IFERROR(IF(OR($P31="",NOT(ISTEXT($P31))),"",'Materials'!$L$33),"")</f>
        <v/>
      </c>
    </row>
    <row r="32" ht="28" customHeight="1">
      <c r="A32" s="6">
        <f>IFERROR(IF(OR('Materials'!$A$32="",NOT(ISTEXT('Materials'!$A$32))),"",'Materials'!$A$32),"")</f>
        <v/>
      </c>
      <c r="B32" s="3">
        <f>IFERROR(IF(OR($A32="",NOT(ISTEXT($A32))),"",'Materials'!$B$32),"")</f>
        <v/>
      </c>
      <c r="C32" s="3">
        <f>IFERROR(IF(OR($A32="",NOT(ISTEXT($A32))),"",'Materials'!$C$32),"")</f>
        <v/>
      </c>
      <c r="D32" s="6">
        <f>IFERROR(IF(OR($A32="",NOT(ISTEXT($A32))),"",'Materials'!$D$32),"")</f>
        <v/>
      </c>
      <c r="E32" s="3">
        <f>IFERROR(IF(OR($A32="",NOT(ISTEXT($A32))),"",'Materials'!$E$32),"")</f>
        <v/>
      </c>
      <c r="F32" s="7">
        <f>IFERROR(IF(OR($A32="",NOT(ISTEXT($A32))),"",'Materials'!$F$32),"")</f>
        <v/>
      </c>
      <c r="G32" s="7">
        <f>IFERROR(IF(OR($A32="",NOT(ISTEXT($A32))),"",'Materials'!$G$32),"")</f>
        <v/>
      </c>
      <c r="H32" s="7">
        <f>IFERROR(IF(OR($A32="",NOT(ISTEXT($A32))),"",'Materials'!$H$32),"")</f>
        <v/>
      </c>
      <c r="I32" s="7">
        <f>IFERROR(IF(OR($A32="",NOT(ISTEXT($A32))),"",'Materials'!$I$32),"")</f>
        <v/>
      </c>
      <c r="J32" s="7">
        <f>IFERROR(IF(OR($A32="",NOT(ISTEXT($A32))),"",'Materials'!$J$32),"")</f>
        <v/>
      </c>
      <c r="K32" s="7">
        <f>IFERROR(IF(OR($A32="",NOT(ISTEXT($A32))),"",'Materials'!$K$32),"")</f>
        <v/>
      </c>
      <c r="L32" s="7">
        <f>IFERROR(IF(OR($A32="",NOT(ISTEXT($A32))),"",'Materials'!$L$32),"")</f>
        <v/>
      </c>
      <c r="M32" s="6">
        <f>IFERROR(IF(OR($A32="",NOT(ISTEXT($A32))),"",'Materials'!$M$32),"")</f>
        <v/>
      </c>
      <c r="P32" s="6">
        <f>IFERROR(IF(AND(ISTEXT('Materials'!$A$34),'Materials'!$A$34&lt;&gt;"",'Materials'!$M$34="SHORTAGE"),'Materials'!$A$34,""),"")</f>
        <v/>
      </c>
      <c r="Q32" s="3">
        <f>IFERROR(IF(OR($P32="",NOT(ISTEXT($P32))),"",'Materials'!$B$34),"")</f>
        <v/>
      </c>
      <c r="R32" s="3">
        <f>IFERROR(IF(OR($P32="",NOT(ISTEXT($P32))),"",'Materials'!$C$34),"")</f>
        <v/>
      </c>
      <c r="S32" s="6">
        <f>IFERROR(IF(OR($P32="",NOT(ISTEXT($P32))),"",'Materials'!$D$34),"")</f>
        <v/>
      </c>
      <c r="T32" s="3">
        <f>IFERROR(IF(OR($P32="",NOT(ISTEXT($P32))),"",'Materials'!$E$34),"")</f>
        <v/>
      </c>
      <c r="U32" s="7">
        <f>IFERROR(IF(OR($P32="",NOT(ISTEXT($P32))),"",'Materials'!$J$34),"")</f>
        <v/>
      </c>
      <c r="V32" s="7">
        <f>IFERROR(IF(OR($P32="",NOT(ISTEXT($P32))),"",'Materials'!$K$34),"")</f>
        <v/>
      </c>
      <c r="W32" s="7">
        <f>IFERROR(IF(OR($P32="",NOT(ISTEXT($P32))),"",'Materials'!$L$34),"")</f>
        <v/>
      </c>
    </row>
    <row r="33" ht="28" customHeight="1">
      <c r="A33" s="6">
        <f>IFERROR(IF(OR('Materials'!$A$33="",NOT(ISTEXT('Materials'!$A$33))),"",'Materials'!$A$33),"")</f>
        <v/>
      </c>
      <c r="B33" s="3">
        <f>IFERROR(IF(OR($A33="",NOT(ISTEXT($A33))),"",'Materials'!$B$33),"")</f>
        <v/>
      </c>
      <c r="C33" s="3">
        <f>IFERROR(IF(OR($A33="",NOT(ISTEXT($A33))),"",'Materials'!$C$33),"")</f>
        <v/>
      </c>
      <c r="D33" s="6">
        <f>IFERROR(IF(OR($A33="",NOT(ISTEXT($A33))),"",'Materials'!$D$33),"")</f>
        <v/>
      </c>
      <c r="E33" s="3">
        <f>IFERROR(IF(OR($A33="",NOT(ISTEXT($A33))),"",'Materials'!$E$33),"")</f>
        <v/>
      </c>
      <c r="F33" s="7">
        <f>IFERROR(IF(OR($A33="",NOT(ISTEXT($A33))),"",'Materials'!$F$33),"")</f>
        <v/>
      </c>
      <c r="G33" s="7">
        <f>IFERROR(IF(OR($A33="",NOT(ISTEXT($A33))),"",'Materials'!$G$33),"")</f>
        <v/>
      </c>
      <c r="H33" s="7">
        <f>IFERROR(IF(OR($A33="",NOT(ISTEXT($A33))),"",'Materials'!$H$33),"")</f>
        <v/>
      </c>
      <c r="I33" s="7">
        <f>IFERROR(IF(OR($A33="",NOT(ISTEXT($A33))),"",'Materials'!$I$33),"")</f>
        <v/>
      </c>
      <c r="J33" s="7">
        <f>IFERROR(IF(OR($A33="",NOT(ISTEXT($A33))),"",'Materials'!$J$33),"")</f>
        <v/>
      </c>
      <c r="K33" s="7">
        <f>IFERROR(IF(OR($A33="",NOT(ISTEXT($A33))),"",'Materials'!$K$33),"")</f>
        <v/>
      </c>
      <c r="L33" s="7">
        <f>IFERROR(IF(OR($A33="",NOT(ISTEXT($A33))),"",'Materials'!$L$33),"")</f>
        <v/>
      </c>
      <c r="M33" s="6">
        <f>IFERROR(IF(OR($A33="",NOT(ISTEXT($A33))),"",'Materials'!$M$33),"")</f>
        <v/>
      </c>
      <c r="P33" s="6">
        <f>IFERROR(IF(AND(ISTEXT('Materials'!$A$35),'Materials'!$A$35&lt;&gt;"",'Materials'!$M$35="SHORTAGE"),'Materials'!$A$35,""),"")</f>
        <v/>
      </c>
      <c r="Q33" s="3">
        <f>IFERROR(IF(OR($P33="",NOT(ISTEXT($P33))),"",'Materials'!$B$35),"")</f>
        <v/>
      </c>
      <c r="R33" s="3">
        <f>IFERROR(IF(OR($P33="",NOT(ISTEXT($P33))),"",'Materials'!$C$35),"")</f>
        <v/>
      </c>
      <c r="S33" s="6">
        <f>IFERROR(IF(OR($P33="",NOT(ISTEXT($P33))),"",'Materials'!$D$35),"")</f>
        <v/>
      </c>
      <c r="T33" s="3">
        <f>IFERROR(IF(OR($P33="",NOT(ISTEXT($P33))),"",'Materials'!$E$35),"")</f>
        <v/>
      </c>
      <c r="U33" s="7">
        <f>IFERROR(IF(OR($P33="",NOT(ISTEXT($P33))),"",'Materials'!$J$35),"")</f>
        <v/>
      </c>
      <c r="V33" s="7">
        <f>IFERROR(IF(OR($P33="",NOT(ISTEXT($P33))),"",'Materials'!$K$35),"")</f>
        <v/>
      </c>
      <c r="W33" s="7">
        <f>IFERROR(IF(OR($P33="",NOT(ISTEXT($P33))),"",'Materials'!$L$35),"")</f>
        <v/>
      </c>
    </row>
    <row r="34" ht="28" customHeight="1">
      <c r="A34" s="6">
        <f>IFERROR(IF(OR('Materials'!$A$34="",NOT(ISTEXT('Materials'!$A$34))),"",'Materials'!$A$34),"")</f>
        <v/>
      </c>
      <c r="B34" s="3">
        <f>IFERROR(IF(OR($A34="",NOT(ISTEXT($A34))),"",'Materials'!$B$34),"")</f>
        <v/>
      </c>
      <c r="C34" s="3">
        <f>IFERROR(IF(OR($A34="",NOT(ISTEXT($A34))),"",'Materials'!$C$34),"")</f>
        <v/>
      </c>
      <c r="D34" s="6">
        <f>IFERROR(IF(OR($A34="",NOT(ISTEXT($A34))),"",'Materials'!$D$34),"")</f>
        <v/>
      </c>
      <c r="E34" s="3">
        <f>IFERROR(IF(OR($A34="",NOT(ISTEXT($A34))),"",'Materials'!$E$34),"")</f>
        <v/>
      </c>
      <c r="F34" s="7">
        <f>IFERROR(IF(OR($A34="",NOT(ISTEXT($A34))),"",'Materials'!$F$34),"")</f>
        <v/>
      </c>
      <c r="G34" s="7">
        <f>IFERROR(IF(OR($A34="",NOT(ISTEXT($A34))),"",'Materials'!$G$34),"")</f>
        <v/>
      </c>
      <c r="H34" s="7">
        <f>IFERROR(IF(OR($A34="",NOT(ISTEXT($A34))),"",'Materials'!$H$34),"")</f>
        <v/>
      </c>
      <c r="I34" s="7">
        <f>IFERROR(IF(OR($A34="",NOT(ISTEXT($A34))),"",'Materials'!$I$34),"")</f>
        <v/>
      </c>
      <c r="J34" s="7">
        <f>IFERROR(IF(OR($A34="",NOT(ISTEXT($A34))),"",'Materials'!$J$34),"")</f>
        <v/>
      </c>
      <c r="K34" s="7">
        <f>IFERROR(IF(OR($A34="",NOT(ISTEXT($A34))),"",'Materials'!$K$34),"")</f>
        <v/>
      </c>
      <c r="L34" s="7">
        <f>IFERROR(IF(OR($A34="",NOT(ISTEXT($A34))),"",'Materials'!$L$34),"")</f>
        <v/>
      </c>
      <c r="M34" s="6">
        <f>IFERROR(IF(OR($A34="",NOT(ISTEXT($A34))),"",'Materials'!$M$34),"")</f>
        <v/>
      </c>
      <c r="P34" s="6">
        <f>IFERROR(IF(AND(ISTEXT('Materials'!$A$36),'Materials'!$A$36&lt;&gt;"",'Materials'!$M$36="SHORTAGE"),'Materials'!$A$36,""),"")</f>
        <v/>
      </c>
      <c r="Q34" s="3">
        <f>IFERROR(IF(OR($P34="",NOT(ISTEXT($P34))),"",'Materials'!$B$36),"")</f>
        <v/>
      </c>
      <c r="R34" s="3">
        <f>IFERROR(IF(OR($P34="",NOT(ISTEXT($P34))),"",'Materials'!$C$36),"")</f>
        <v/>
      </c>
      <c r="S34" s="6">
        <f>IFERROR(IF(OR($P34="",NOT(ISTEXT($P34))),"",'Materials'!$D$36),"")</f>
        <v/>
      </c>
      <c r="T34" s="3">
        <f>IFERROR(IF(OR($P34="",NOT(ISTEXT($P34))),"",'Materials'!$E$36),"")</f>
        <v/>
      </c>
      <c r="U34" s="7">
        <f>IFERROR(IF(OR($P34="",NOT(ISTEXT($P34))),"",'Materials'!$J$36),"")</f>
        <v/>
      </c>
      <c r="V34" s="7">
        <f>IFERROR(IF(OR($P34="",NOT(ISTEXT($P34))),"",'Materials'!$K$36),"")</f>
        <v/>
      </c>
      <c r="W34" s="7">
        <f>IFERROR(IF(OR($P34="",NOT(ISTEXT($P34))),"",'Materials'!$L$36),"")</f>
        <v/>
      </c>
    </row>
    <row r="35" ht="28" customHeight="1">
      <c r="A35" s="6">
        <f>IFERROR(IF(OR('Materials'!$A$35="",NOT(ISTEXT('Materials'!$A$35))),"",'Materials'!$A$35),"")</f>
        <v/>
      </c>
      <c r="B35" s="3">
        <f>IFERROR(IF(OR($A35="",NOT(ISTEXT($A35))),"",'Materials'!$B$35),"")</f>
        <v/>
      </c>
      <c r="C35" s="3">
        <f>IFERROR(IF(OR($A35="",NOT(ISTEXT($A35))),"",'Materials'!$C$35),"")</f>
        <v/>
      </c>
      <c r="D35" s="6">
        <f>IFERROR(IF(OR($A35="",NOT(ISTEXT($A35))),"",'Materials'!$D$35),"")</f>
        <v/>
      </c>
      <c r="E35" s="3">
        <f>IFERROR(IF(OR($A35="",NOT(ISTEXT($A35))),"",'Materials'!$E$35),"")</f>
        <v/>
      </c>
      <c r="F35" s="7">
        <f>IFERROR(IF(OR($A35="",NOT(ISTEXT($A35))),"",'Materials'!$F$35),"")</f>
        <v/>
      </c>
      <c r="G35" s="7">
        <f>IFERROR(IF(OR($A35="",NOT(ISTEXT($A35))),"",'Materials'!$G$35),"")</f>
        <v/>
      </c>
      <c r="H35" s="7">
        <f>IFERROR(IF(OR($A35="",NOT(ISTEXT($A35))),"",'Materials'!$H$35),"")</f>
        <v/>
      </c>
      <c r="I35" s="7">
        <f>IFERROR(IF(OR($A35="",NOT(ISTEXT($A35))),"",'Materials'!$I$35),"")</f>
        <v/>
      </c>
      <c r="J35" s="7">
        <f>IFERROR(IF(OR($A35="",NOT(ISTEXT($A35))),"",'Materials'!$J$35),"")</f>
        <v/>
      </c>
      <c r="K35" s="7">
        <f>IFERROR(IF(OR($A35="",NOT(ISTEXT($A35))),"",'Materials'!$K$35),"")</f>
        <v/>
      </c>
      <c r="L35" s="7">
        <f>IFERROR(IF(OR($A35="",NOT(ISTEXT($A35))),"",'Materials'!$L$35),"")</f>
        <v/>
      </c>
      <c r="M35" s="6">
        <f>IFERROR(IF(OR($A35="",NOT(ISTEXT($A35))),"",'Materials'!$M$35),"")</f>
        <v/>
      </c>
      <c r="P35" s="6">
        <f>IFERROR(IF(AND(ISTEXT('Materials'!$A$37),'Materials'!$A$37&lt;&gt;"",'Materials'!$M$37="SHORTAGE"),'Materials'!$A$37,""),"")</f>
        <v/>
      </c>
      <c r="Q35" s="3">
        <f>IFERROR(IF(OR($P35="",NOT(ISTEXT($P35))),"",'Materials'!$B$37),"")</f>
        <v/>
      </c>
      <c r="R35" s="3">
        <f>IFERROR(IF(OR($P35="",NOT(ISTEXT($P35))),"",'Materials'!$C$37),"")</f>
        <v/>
      </c>
      <c r="S35" s="6">
        <f>IFERROR(IF(OR($P35="",NOT(ISTEXT($P35))),"",'Materials'!$D$37),"")</f>
        <v/>
      </c>
      <c r="T35" s="3">
        <f>IFERROR(IF(OR($P35="",NOT(ISTEXT($P35))),"",'Materials'!$E$37),"")</f>
        <v/>
      </c>
      <c r="U35" s="7">
        <f>IFERROR(IF(OR($P35="",NOT(ISTEXT($P35))),"",'Materials'!$J$37),"")</f>
        <v/>
      </c>
      <c r="V35" s="7">
        <f>IFERROR(IF(OR($P35="",NOT(ISTEXT($P35))),"",'Materials'!$K$37),"")</f>
        <v/>
      </c>
      <c r="W35" s="7">
        <f>IFERROR(IF(OR($P35="",NOT(ISTEXT($P35))),"",'Materials'!$L$37),"")</f>
        <v/>
      </c>
    </row>
    <row r="36" ht="28" customHeight="1">
      <c r="A36" s="6">
        <f>IFERROR(IF(OR('Materials'!$A$36="",NOT(ISTEXT('Materials'!$A$36))),"",'Materials'!$A$36),"")</f>
        <v/>
      </c>
      <c r="B36" s="3">
        <f>IFERROR(IF(OR($A36="",NOT(ISTEXT($A36))),"",'Materials'!$B$36),"")</f>
        <v/>
      </c>
      <c r="C36" s="3">
        <f>IFERROR(IF(OR($A36="",NOT(ISTEXT($A36))),"",'Materials'!$C$36),"")</f>
        <v/>
      </c>
      <c r="D36" s="6">
        <f>IFERROR(IF(OR($A36="",NOT(ISTEXT($A36))),"",'Materials'!$D$36),"")</f>
        <v/>
      </c>
      <c r="E36" s="3">
        <f>IFERROR(IF(OR($A36="",NOT(ISTEXT($A36))),"",'Materials'!$E$36),"")</f>
        <v/>
      </c>
      <c r="F36" s="7">
        <f>IFERROR(IF(OR($A36="",NOT(ISTEXT($A36))),"",'Materials'!$F$36),"")</f>
        <v/>
      </c>
      <c r="G36" s="7">
        <f>IFERROR(IF(OR($A36="",NOT(ISTEXT($A36))),"",'Materials'!$G$36),"")</f>
        <v/>
      </c>
      <c r="H36" s="7">
        <f>IFERROR(IF(OR($A36="",NOT(ISTEXT($A36))),"",'Materials'!$H$36),"")</f>
        <v/>
      </c>
      <c r="I36" s="7">
        <f>IFERROR(IF(OR($A36="",NOT(ISTEXT($A36))),"",'Materials'!$I$36),"")</f>
        <v/>
      </c>
      <c r="J36" s="7">
        <f>IFERROR(IF(OR($A36="",NOT(ISTEXT($A36))),"",'Materials'!$J$36),"")</f>
        <v/>
      </c>
      <c r="K36" s="7">
        <f>IFERROR(IF(OR($A36="",NOT(ISTEXT($A36))),"",'Materials'!$K$36),"")</f>
        <v/>
      </c>
      <c r="L36" s="7">
        <f>IFERROR(IF(OR($A36="",NOT(ISTEXT($A36))),"",'Materials'!$L$36),"")</f>
        <v/>
      </c>
      <c r="M36" s="6">
        <f>IFERROR(IF(OR($A36="",NOT(ISTEXT($A36))),"",'Materials'!$M$36),"")</f>
        <v/>
      </c>
      <c r="P36" s="6">
        <f>IFERROR(IF(AND(ISTEXT('Materials'!$A$38),'Materials'!$A$38&lt;&gt;"",'Materials'!$M$38="SHORTAGE"),'Materials'!$A$38,""),"")</f>
        <v/>
      </c>
      <c r="Q36" s="3">
        <f>IFERROR(IF(OR($P36="",NOT(ISTEXT($P36))),"",'Materials'!$B$38),"")</f>
        <v/>
      </c>
      <c r="R36" s="3">
        <f>IFERROR(IF(OR($P36="",NOT(ISTEXT($P36))),"",'Materials'!$C$38),"")</f>
        <v/>
      </c>
      <c r="S36" s="6">
        <f>IFERROR(IF(OR($P36="",NOT(ISTEXT($P36))),"",'Materials'!$D$38),"")</f>
        <v/>
      </c>
      <c r="T36" s="3">
        <f>IFERROR(IF(OR($P36="",NOT(ISTEXT($P36))),"",'Materials'!$E$38),"")</f>
        <v/>
      </c>
      <c r="U36" s="7">
        <f>IFERROR(IF(OR($P36="",NOT(ISTEXT($P36))),"",'Materials'!$J$38),"")</f>
        <v/>
      </c>
      <c r="V36" s="7">
        <f>IFERROR(IF(OR($P36="",NOT(ISTEXT($P36))),"",'Materials'!$K$38),"")</f>
        <v/>
      </c>
      <c r="W36" s="7">
        <f>IFERROR(IF(OR($P36="",NOT(ISTEXT($P36))),"",'Materials'!$L$38),"")</f>
        <v/>
      </c>
    </row>
    <row r="37" ht="28" customHeight="1">
      <c r="A37" s="6">
        <f>IFERROR(IF(OR('Materials'!$A$37="",NOT(ISTEXT('Materials'!$A$37))),"",'Materials'!$A$37),"")</f>
        <v/>
      </c>
      <c r="B37" s="3">
        <f>IFERROR(IF(OR($A37="",NOT(ISTEXT($A37))),"",'Materials'!$B$37),"")</f>
        <v/>
      </c>
      <c r="C37" s="3">
        <f>IFERROR(IF(OR($A37="",NOT(ISTEXT($A37))),"",'Materials'!$C$37),"")</f>
        <v/>
      </c>
      <c r="D37" s="6">
        <f>IFERROR(IF(OR($A37="",NOT(ISTEXT($A37))),"",'Materials'!$D$37),"")</f>
        <v/>
      </c>
      <c r="E37" s="3">
        <f>IFERROR(IF(OR($A37="",NOT(ISTEXT($A37))),"",'Materials'!$E$37),"")</f>
        <v/>
      </c>
      <c r="F37" s="7">
        <f>IFERROR(IF(OR($A37="",NOT(ISTEXT($A37))),"",'Materials'!$F$37),"")</f>
        <v/>
      </c>
      <c r="G37" s="7">
        <f>IFERROR(IF(OR($A37="",NOT(ISTEXT($A37))),"",'Materials'!$G$37),"")</f>
        <v/>
      </c>
      <c r="H37" s="7">
        <f>IFERROR(IF(OR($A37="",NOT(ISTEXT($A37))),"",'Materials'!$H$37),"")</f>
        <v/>
      </c>
      <c r="I37" s="7">
        <f>IFERROR(IF(OR($A37="",NOT(ISTEXT($A37))),"",'Materials'!$I$37),"")</f>
        <v/>
      </c>
      <c r="J37" s="7">
        <f>IFERROR(IF(OR($A37="",NOT(ISTEXT($A37))),"",'Materials'!$J$37),"")</f>
        <v/>
      </c>
      <c r="K37" s="7">
        <f>IFERROR(IF(OR($A37="",NOT(ISTEXT($A37))),"",'Materials'!$K$37),"")</f>
        <v/>
      </c>
      <c r="L37" s="7">
        <f>IFERROR(IF(OR($A37="",NOT(ISTEXT($A37))),"",'Materials'!$L$37),"")</f>
        <v/>
      </c>
      <c r="M37" s="6">
        <f>IFERROR(IF(OR($A37="",NOT(ISTEXT($A37))),"",'Materials'!$M$37),"")</f>
        <v/>
      </c>
      <c r="P37" s="6">
        <f>IFERROR(IF(AND(ISTEXT('Materials'!$A$39),'Materials'!$A$39&lt;&gt;"",'Materials'!$M$39="SHORTAGE"),'Materials'!$A$39,""),"")</f>
        <v/>
      </c>
      <c r="Q37" s="3">
        <f>IFERROR(IF(OR($P37="",NOT(ISTEXT($P37))),"",'Materials'!$B$39),"")</f>
        <v/>
      </c>
      <c r="R37" s="3">
        <f>IFERROR(IF(OR($P37="",NOT(ISTEXT($P37))),"",'Materials'!$C$39),"")</f>
        <v/>
      </c>
      <c r="S37" s="6">
        <f>IFERROR(IF(OR($P37="",NOT(ISTEXT($P37))),"",'Materials'!$D$39),"")</f>
        <v/>
      </c>
      <c r="T37" s="3">
        <f>IFERROR(IF(OR($P37="",NOT(ISTEXT($P37))),"",'Materials'!$E$39),"")</f>
        <v/>
      </c>
      <c r="U37" s="7">
        <f>IFERROR(IF(OR($P37="",NOT(ISTEXT($P37))),"",'Materials'!$J$39),"")</f>
        <v/>
      </c>
      <c r="V37" s="7">
        <f>IFERROR(IF(OR($P37="",NOT(ISTEXT($P37))),"",'Materials'!$K$39),"")</f>
        <v/>
      </c>
      <c r="W37" s="7">
        <f>IFERROR(IF(OR($P37="",NOT(ISTEXT($P37))),"",'Materials'!$L$39),"")</f>
        <v/>
      </c>
    </row>
    <row r="38" ht="28" customHeight="1">
      <c r="A38" s="6">
        <f>IFERROR(IF(OR('Materials'!$A$38="",NOT(ISTEXT('Materials'!$A$38))),"",'Materials'!$A$38),"")</f>
        <v/>
      </c>
      <c r="B38" s="3">
        <f>IFERROR(IF(OR($A38="",NOT(ISTEXT($A38))),"",'Materials'!$B$38),"")</f>
        <v/>
      </c>
      <c r="C38" s="3">
        <f>IFERROR(IF(OR($A38="",NOT(ISTEXT($A38))),"",'Materials'!$C$38),"")</f>
        <v/>
      </c>
      <c r="D38" s="6">
        <f>IFERROR(IF(OR($A38="",NOT(ISTEXT($A38))),"",'Materials'!$D$38),"")</f>
        <v/>
      </c>
      <c r="E38" s="3">
        <f>IFERROR(IF(OR($A38="",NOT(ISTEXT($A38))),"",'Materials'!$E$38),"")</f>
        <v/>
      </c>
      <c r="F38" s="7">
        <f>IFERROR(IF(OR($A38="",NOT(ISTEXT($A38))),"",'Materials'!$F$38),"")</f>
        <v/>
      </c>
      <c r="G38" s="7">
        <f>IFERROR(IF(OR($A38="",NOT(ISTEXT($A38))),"",'Materials'!$G$38),"")</f>
        <v/>
      </c>
      <c r="H38" s="7">
        <f>IFERROR(IF(OR($A38="",NOT(ISTEXT($A38))),"",'Materials'!$H$38),"")</f>
        <v/>
      </c>
      <c r="I38" s="7">
        <f>IFERROR(IF(OR($A38="",NOT(ISTEXT($A38))),"",'Materials'!$I$38),"")</f>
        <v/>
      </c>
      <c r="J38" s="7">
        <f>IFERROR(IF(OR($A38="",NOT(ISTEXT($A38))),"",'Materials'!$J$38),"")</f>
        <v/>
      </c>
      <c r="K38" s="7">
        <f>IFERROR(IF(OR($A38="",NOT(ISTEXT($A38))),"",'Materials'!$K$38),"")</f>
        <v/>
      </c>
      <c r="L38" s="7">
        <f>IFERROR(IF(OR($A38="",NOT(ISTEXT($A38))),"",'Materials'!$L$38),"")</f>
        <v/>
      </c>
      <c r="M38" s="6">
        <f>IFERROR(IF(OR($A38="",NOT(ISTEXT($A38))),"",'Materials'!$M$38),"")</f>
        <v/>
      </c>
      <c r="P38" s="6">
        <f>IFERROR(IF(AND(ISTEXT('Materials'!$A$40),'Materials'!$A$40&lt;&gt;"",'Materials'!$M$40="SHORTAGE"),'Materials'!$A$40,""),"")</f>
        <v/>
      </c>
      <c r="Q38" s="3">
        <f>IFERROR(IF(OR($P38="",NOT(ISTEXT($P38))),"",'Materials'!$B$40),"")</f>
        <v/>
      </c>
      <c r="R38" s="3">
        <f>IFERROR(IF(OR($P38="",NOT(ISTEXT($P38))),"",'Materials'!$C$40),"")</f>
        <v/>
      </c>
      <c r="S38" s="6">
        <f>IFERROR(IF(OR($P38="",NOT(ISTEXT($P38))),"",'Materials'!$D$40),"")</f>
        <v/>
      </c>
      <c r="T38" s="3">
        <f>IFERROR(IF(OR($P38="",NOT(ISTEXT($P38))),"",'Materials'!$E$40),"")</f>
        <v/>
      </c>
      <c r="U38" s="7">
        <f>IFERROR(IF(OR($P38="",NOT(ISTEXT($P38))),"",'Materials'!$J$40),"")</f>
        <v/>
      </c>
      <c r="V38" s="7">
        <f>IFERROR(IF(OR($P38="",NOT(ISTEXT($P38))),"",'Materials'!$K$40),"")</f>
        <v/>
      </c>
      <c r="W38" s="7">
        <f>IFERROR(IF(OR($P38="",NOT(ISTEXT($P38))),"",'Materials'!$L$40),"")</f>
        <v/>
      </c>
    </row>
    <row r="39" ht="28" customHeight="1">
      <c r="A39" s="6">
        <f>IFERROR(IF(OR('Materials'!$A$39="",NOT(ISTEXT('Materials'!$A$39))),"",'Materials'!$A$39),"")</f>
        <v/>
      </c>
      <c r="B39" s="3">
        <f>IFERROR(IF(OR($A39="",NOT(ISTEXT($A39))),"",'Materials'!$B$39),"")</f>
        <v/>
      </c>
      <c r="C39" s="3">
        <f>IFERROR(IF(OR($A39="",NOT(ISTEXT($A39))),"",'Materials'!$C$39),"")</f>
        <v/>
      </c>
      <c r="D39" s="6">
        <f>IFERROR(IF(OR($A39="",NOT(ISTEXT($A39))),"",'Materials'!$D$39),"")</f>
        <v/>
      </c>
      <c r="E39" s="3">
        <f>IFERROR(IF(OR($A39="",NOT(ISTEXT($A39))),"",'Materials'!$E$39),"")</f>
        <v/>
      </c>
      <c r="F39" s="7">
        <f>IFERROR(IF(OR($A39="",NOT(ISTEXT($A39))),"",'Materials'!$F$39),"")</f>
        <v/>
      </c>
      <c r="G39" s="7">
        <f>IFERROR(IF(OR($A39="",NOT(ISTEXT($A39))),"",'Materials'!$G$39),"")</f>
        <v/>
      </c>
      <c r="H39" s="7">
        <f>IFERROR(IF(OR($A39="",NOT(ISTEXT($A39))),"",'Materials'!$H$39),"")</f>
        <v/>
      </c>
      <c r="I39" s="7">
        <f>IFERROR(IF(OR($A39="",NOT(ISTEXT($A39))),"",'Materials'!$I$39),"")</f>
        <v/>
      </c>
      <c r="J39" s="7">
        <f>IFERROR(IF(OR($A39="",NOT(ISTEXT($A39))),"",'Materials'!$J$39),"")</f>
        <v/>
      </c>
      <c r="K39" s="7">
        <f>IFERROR(IF(OR($A39="",NOT(ISTEXT($A39))),"",'Materials'!$K$39),"")</f>
        <v/>
      </c>
      <c r="L39" s="7">
        <f>IFERROR(IF(OR($A39="",NOT(ISTEXT($A39))),"",'Materials'!$L$39),"")</f>
        <v/>
      </c>
      <c r="M39" s="6">
        <f>IFERROR(IF(OR($A39="",NOT(ISTEXT($A39))),"",'Materials'!$M$39),"")</f>
        <v/>
      </c>
      <c r="P39" s="6">
        <f>IFERROR(IF(AND(ISTEXT('Materials'!$A$41),'Materials'!$A$41&lt;&gt;"",'Materials'!$M$41="SHORTAGE"),'Materials'!$A$41,""),"")</f>
        <v/>
      </c>
      <c r="Q39" s="3">
        <f>IFERROR(IF(OR($P39="",NOT(ISTEXT($P39))),"",'Materials'!$B$41),"")</f>
        <v/>
      </c>
      <c r="R39" s="3">
        <f>IFERROR(IF(OR($P39="",NOT(ISTEXT($P39))),"",'Materials'!$C$41),"")</f>
        <v/>
      </c>
      <c r="S39" s="6">
        <f>IFERROR(IF(OR($P39="",NOT(ISTEXT($P39))),"",'Materials'!$D$41),"")</f>
        <v/>
      </c>
      <c r="T39" s="3">
        <f>IFERROR(IF(OR($P39="",NOT(ISTEXT($P39))),"",'Materials'!$E$41),"")</f>
        <v/>
      </c>
      <c r="U39" s="7">
        <f>IFERROR(IF(OR($P39="",NOT(ISTEXT($P39))),"",'Materials'!$J$41),"")</f>
        <v/>
      </c>
      <c r="V39" s="7">
        <f>IFERROR(IF(OR($P39="",NOT(ISTEXT($P39))),"",'Materials'!$K$41),"")</f>
        <v/>
      </c>
      <c r="W39" s="7">
        <f>IFERROR(IF(OR($P39="",NOT(ISTEXT($P39))),"",'Materials'!$L$41),"")</f>
        <v/>
      </c>
    </row>
    <row r="40" ht="28" customHeight="1">
      <c r="A40" s="6">
        <f>IFERROR(IF(OR('Materials'!$A$40="",NOT(ISTEXT('Materials'!$A$40))),"",'Materials'!$A$40),"")</f>
        <v/>
      </c>
      <c r="B40" s="3">
        <f>IFERROR(IF(OR($A40="",NOT(ISTEXT($A40))),"",'Materials'!$B$40),"")</f>
        <v/>
      </c>
      <c r="C40" s="3">
        <f>IFERROR(IF(OR($A40="",NOT(ISTEXT($A40))),"",'Materials'!$C$40),"")</f>
        <v/>
      </c>
      <c r="D40" s="6">
        <f>IFERROR(IF(OR($A40="",NOT(ISTEXT($A40))),"",'Materials'!$D$40),"")</f>
        <v/>
      </c>
      <c r="E40" s="3">
        <f>IFERROR(IF(OR($A40="",NOT(ISTEXT($A40))),"",'Materials'!$E$40),"")</f>
        <v/>
      </c>
      <c r="F40" s="7">
        <f>IFERROR(IF(OR($A40="",NOT(ISTEXT($A40))),"",'Materials'!$F$40),"")</f>
        <v/>
      </c>
      <c r="G40" s="7">
        <f>IFERROR(IF(OR($A40="",NOT(ISTEXT($A40))),"",'Materials'!$G$40),"")</f>
        <v/>
      </c>
      <c r="H40" s="7">
        <f>IFERROR(IF(OR($A40="",NOT(ISTEXT($A40))),"",'Materials'!$H$40),"")</f>
        <v/>
      </c>
      <c r="I40" s="7">
        <f>IFERROR(IF(OR($A40="",NOT(ISTEXT($A40))),"",'Materials'!$I$40),"")</f>
        <v/>
      </c>
      <c r="J40" s="7">
        <f>IFERROR(IF(OR($A40="",NOT(ISTEXT($A40))),"",'Materials'!$J$40),"")</f>
        <v/>
      </c>
      <c r="K40" s="7">
        <f>IFERROR(IF(OR($A40="",NOT(ISTEXT($A40))),"",'Materials'!$K$40),"")</f>
        <v/>
      </c>
      <c r="L40" s="7">
        <f>IFERROR(IF(OR($A40="",NOT(ISTEXT($A40))),"",'Materials'!$L$40),"")</f>
        <v/>
      </c>
      <c r="M40" s="6">
        <f>IFERROR(IF(OR($A40="",NOT(ISTEXT($A40))),"",'Materials'!$M$40),"")</f>
        <v/>
      </c>
      <c r="P40" s="6">
        <f>IFERROR(IF(AND(ISTEXT('Materials'!$A$42),'Materials'!$A$42&lt;&gt;"",'Materials'!$M$42="SHORTAGE"),'Materials'!$A$42,""),"")</f>
        <v/>
      </c>
      <c r="Q40" s="3">
        <f>IFERROR(IF(OR($P40="",NOT(ISTEXT($P40))),"",'Materials'!$B$42),"")</f>
        <v/>
      </c>
      <c r="R40" s="3">
        <f>IFERROR(IF(OR($P40="",NOT(ISTEXT($P40))),"",'Materials'!$C$42),"")</f>
        <v/>
      </c>
      <c r="S40" s="6">
        <f>IFERROR(IF(OR($P40="",NOT(ISTEXT($P40))),"",'Materials'!$D$42),"")</f>
        <v/>
      </c>
      <c r="T40" s="3">
        <f>IFERROR(IF(OR($P40="",NOT(ISTEXT($P40))),"",'Materials'!$E$42),"")</f>
        <v/>
      </c>
      <c r="U40" s="7">
        <f>IFERROR(IF(OR($P40="",NOT(ISTEXT($P40))),"",'Materials'!$J$42),"")</f>
        <v/>
      </c>
      <c r="V40" s="7">
        <f>IFERROR(IF(OR($P40="",NOT(ISTEXT($P40))),"",'Materials'!$K$42),"")</f>
        <v/>
      </c>
      <c r="W40" s="7">
        <f>IFERROR(IF(OR($P40="",NOT(ISTEXT($P40))),"",'Materials'!$L$42),"")</f>
        <v/>
      </c>
    </row>
    <row r="41" ht="28" customHeight="1">
      <c r="A41" s="6">
        <f>IFERROR(IF(OR('Materials'!$A$41="",NOT(ISTEXT('Materials'!$A$41))),"",'Materials'!$A$41),"")</f>
        <v/>
      </c>
      <c r="B41" s="3">
        <f>IFERROR(IF(OR($A41="",NOT(ISTEXT($A41))),"",'Materials'!$B$41),"")</f>
        <v/>
      </c>
      <c r="C41" s="3">
        <f>IFERROR(IF(OR($A41="",NOT(ISTEXT($A41))),"",'Materials'!$C$41),"")</f>
        <v/>
      </c>
      <c r="D41" s="6">
        <f>IFERROR(IF(OR($A41="",NOT(ISTEXT($A41))),"",'Materials'!$D$41),"")</f>
        <v/>
      </c>
      <c r="E41" s="3">
        <f>IFERROR(IF(OR($A41="",NOT(ISTEXT($A41))),"",'Materials'!$E$41),"")</f>
        <v/>
      </c>
      <c r="F41" s="7">
        <f>IFERROR(IF(OR($A41="",NOT(ISTEXT($A41))),"",'Materials'!$F$41),"")</f>
        <v/>
      </c>
      <c r="G41" s="7">
        <f>IFERROR(IF(OR($A41="",NOT(ISTEXT($A41))),"",'Materials'!$G$41),"")</f>
        <v/>
      </c>
      <c r="H41" s="7">
        <f>IFERROR(IF(OR($A41="",NOT(ISTEXT($A41))),"",'Materials'!$H$41),"")</f>
        <v/>
      </c>
      <c r="I41" s="7">
        <f>IFERROR(IF(OR($A41="",NOT(ISTEXT($A41))),"",'Materials'!$I$41),"")</f>
        <v/>
      </c>
      <c r="J41" s="7">
        <f>IFERROR(IF(OR($A41="",NOT(ISTEXT($A41))),"",'Materials'!$J$41),"")</f>
        <v/>
      </c>
      <c r="K41" s="7">
        <f>IFERROR(IF(OR($A41="",NOT(ISTEXT($A41))),"",'Materials'!$K$41),"")</f>
        <v/>
      </c>
      <c r="L41" s="7">
        <f>IFERROR(IF(OR($A41="",NOT(ISTEXT($A41))),"",'Materials'!$L$41),"")</f>
        <v/>
      </c>
      <c r="M41" s="6">
        <f>IFERROR(IF(OR($A41="",NOT(ISTEXT($A41))),"",'Materials'!$M$41),"")</f>
        <v/>
      </c>
      <c r="P41" s="6">
        <f>IFERROR(IF(AND(ISTEXT('Materials'!$A$43),'Materials'!$A$43&lt;&gt;"",'Materials'!$M$43="SHORTAGE"),'Materials'!$A$43,""),"")</f>
        <v/>
      </c>
      <c r="Q41" s="3">
        <f>IFERROR(IF(OR($P41="",NOT(ISTEXT($P41))),"",'Materials'!$B$43),"")</f>
        <v/>
      </c>
      <c r="R41" s="3">
        <f>IFERROR(IF(OR($P41="",NOT(ISTEXT($P41))),"",'Materials'!$C$43),"")</f>
        <v/>
      </c>
      <c r="S41" s="6">
        <f>IFERROR(IF(OR($P41="",NOT(ISTEXT($P41))),"",'Materials'!$D$43),"")</f>
        <v/>
      </c>
      <c r="T41" s="3">
        <f>IFERROR(IF(OR($P41="",NOT(ISTEXT($P41))),"",'Materials'!$E$43),"")</f>
        <v/>
      </c>
      <c r="U41" s="7">
        <f>IFERROR(IF(OR($P41="",NOT(ISTEXT($P41))),"",'Materials'!$J$43),"")</f>
        <v/>
      </c>
      <c r="V41" s="7">
        <f>IFERROR(IF(OR($P41="",NOT(ISTEXT($P41))),"",'Materials'!$K$43),"")</f>
        <v/>
      </c>
      <c r="W41" s="7">
        <f>IFERROR(IF(OR($P41="",NOT(ISTEXT($P41))),"",'Materials'!$L$43),"")</f>
        <v/>
      </c>
    </row>
    <row r="42" ht="28" customHeight="1">
      <c r="A42" s="6">
        <f>IFERROR(IF(OR('Materials'!$A$42="",NOT(ISTEXT('Materials'!$A$42))),"",'Materials'!$A$42),"")</f>
        <v/>
      </c>
      <c r="B42" s="3">
        <f>IFERROR(IF(OR($A42="",NOT(ISTEXT($A42))),"",'Materials'!$B$42),"")</f>
        <v/>
      </c>
      <c r="C42" s="3">
        <f>IFERROR(IF(OR($A42="",NOT(ISTEXT($A42))),"",'Materials'!$C$42),"")</f>
        <v/>
      </c>
      <c r="D42" s="6">
        <f>IFERROR(IF(OR($A42="",NOT(ISTEXT($A42))),"",'Materials'!$D$42),"")</f>
        <v/>
      </c>
      <c r="E42" s="3">
        <f>IFERROR(IF(OR($A42="",NOT(ISTEXT($A42))),"",'Materials'!$E$42),"")</f>
        <v/>
      </c>
      <c r="F42" s="7">
        <f>IFERROR(IF(OR($A42="",NOT(ISTEXT($A42))),"",'Materials'!$F$42),"")</f>
        <v/>
      </c>
      <c r="G42" s="7">
        <f>IFERROR(IF(OR($A42="",NOT(ISTEXT($A42))),"",'Materials'!$G$42),"")</f>
        <v/>
      </c>
      <c r="H42" s="7">
        <f>IFERROR(IF(OR($A42="",NOT(ISTEXT($A42))),"",'Materials'!$H$42),"")</f>
        <v/>
      </c>
      <c r="I42" s="7">
        <f>IFERROR(IF(OR($A42="",NOT(ISTEXT($A42))),"",'Materials'!$I$42),"")</f>
        <v/>
      </c>
      <c r="J42" s="7">
        <f>IFERROR(IF(OR($A42="",NOT(ISTEXT($A42))),"",'Materials'!$J$42),"")</f>
        <v/>
      </c>
      <c r="K42" s="7">
        <f>IFERROR(IF(OR($A42="",NOT(ISTEXT($A42))),"",'Materials'!$K$42),"")</f>
        <v/>
      </c>
      <c r="L42" s="7">
        <f>IFERROR(IF(OR($A42="",NOT(ISTEXT($A42))),"",'Materials'!$L$42),"")</f>
        <v/>
      </c>
      <c r="M42" s="6">
        <f>IFERROR(IF(OR($A42="",NOT(ISTEXT($A42))),"",'Materials'!$M$42),"")</f>
        <v/>
      </c>
      <c r="P42" s="6">
        <f>IFERROR(IF(AND(ISTEXT('Materials'!$A$44),'Materials'!$A$44&lt;&gt;"",'Materials'!$M$44="SHORTAGE"),'Materials'!$A$44,""),"")</f>
        <v/>
      </c>
      <c r="Q42" s="3">
        <f>IFERROR(IF(OR($P42="",NOT(ISTEXT($P42))),"",'Materials'!$B$44),"")</f>
        <v/>
      </c>
      <c r="R42" s="3">
        <f>IFERROR(IF(OR($P42="",NOT(ISTEXT($P42))),"",'Materials'!$C$44),"")</f>
        <v/>
      </c>
      <c r="S42" s="6">
        <f>IFERROR(IF(OR($P42="",NOT(ISTEXT($P42))),"",'Materials'!$D$44),"")</f>
        <v/>
      </c>
      <c r="T42" s="3">
        <f>IFERROR(IF(OR($P42="",NOT(ISTEXT($P42))),"",'Materials'!$E$44),"")</f>
        <v/>
      </c>
      <c r="U42" s="7">
        <f>IFERROR(IF(OR($P42="",NOT(ISTEXT($P42))),"",'Materials'!$J$44),"")</f>
        <v/>
      </c>
      <c r="V42" s="7">
        <f>IFERROR(IF(OR($P42="",NOT(ISTEXT($P42))),"",'Materials'!$K$44),"")</f>
        <v/>
      </c>
      <c r="W42" s="7">
        <f>IFERROR(IF(OR($P42="",NOT(ISTEXT($P42))),"",'Materials'!$L$44),"")</f>
        <v/>
      </c>
    </row>
    <row r="43" ht="28" customHeight="1">
      <c r="A43" s="6">
        <f>IFERROR(IF(OR('Materials'!$A$43="",NOT(ISTEXT('Materials'!$A$43))),"",'Materials'!$A$43),"")</f>
        <v/>
      </c>
      <c r="B43" s="3">
        <f>IFERROR(IF(OR($A43="",NOT(ISTEXT($A43))),"",'Materials'!$B$43),"")</f>
        <v/>
      </c>
      <c r="C43" s="3">
        <f>IFERROR(IF(OR($A43="",NOT(ISTEXT($A43))),"",'Materials'!$C$43),"")</f>
        <v/>
      </c>
      <c r="D43" s="6">
        <f>IFERROR(IF(OR($A43="",NOT(ISTEXT($A43))),"",'Materials'!$D$43),"")</f>
        <v/>
      </c>
      <c r="E43" s="3">
        <f>IFERROR(IF(OR($A43="",NOT(ISTEXT($A43))),"",'Materials'!$E$43),"")</f>
        <v/>
      </c>
      <c r="F43" s="7">
        <f>IFERROR(IF(OR($A43="",NOT(ISTEXT($A43))),"",'Materials'!$F$43),"")</f>
        <v/>
      </c>
      <c r="G43" s="7">
        <f>IFERROR(IF(OR($A43="",NOT(ISTEXT($A43))),"",'Materials'!$G$43),"")</f>
        <v/>
      </c>
      <c r="H43" s="7">
        <f>IFERROR(IF(OR($A43="",NOT(ISTEXT($A43))),"",'Materials'!$H$43),"")</f>
        <v/>
      </c>
      <c r="I43" s="7">
        <f>IFERROR(IF(OR($A43="",NOT(ISTEXT($A43))),"",'Materials'!$I$43),"")</f>
        <v/>
      </c>
      <c r="J43" s="7">
        <f>IFERROR(IF(OR($A43="",NOT(ISTEXT($A43))),"",'Materials'!$J$43),"")</f>
        <v/>
      </c>
      <c r="K43" s="7">
        <f>IFERROR(IF(OR($A43="",NOT(ISTEXT($A43))),"",'Materials'!$K$43),"")</f>
        <v/>
      </c>
      <c r="L43" s="7">
        <f>IFERROR(IF(OR($A43="",NOT(ISTEXT($A43))),"",'Materials'!$L$43),"")</f>
        <v/>
      </c>
      <c r="M43" s="6">
        <f>IFERROR(IF(OR($A43="",NOT(ISTEXT($A43))),"",'Materials'!$M$43),"")</f>
        <v/>
      </c>
      <c r="P43" s="6">
        <f>IFERROR(IF(AND(ISTEXT('Materials'!$A$45),'Materials'!$A$45&lt;&gt;"",'Materials'!$M$45="SHORTAGE"),'Materials'!$A$45,""),"")</f>
        <v/>
      </c>
      <c r="Q43" s="3">
        <f>IFERROR(IF(OR($P43="",NOT(ISTEXT($P43))),"",'Materials'!$B$45),"")</f>
        <v/>
      </c>
      <c r="R43" s="3">
        <f>IFERROR(IF(OR($P43="",NOT(ISTEXT($P43))),"",'Materials'!$C$45),"")</f>
        <v/>
      </c>
      <c r="S43" s="6">
        <f>IFERROR(IF(OR($P43="",NOT(ISTEXT($P43))),"",'Materials'!$D$45),"")</f>
        <v/>
      </c>
      <c r="T43" s="3">
        <f>IFERROR(IF(OR($P43="",NOT(ISTEXT($P43))),"",'Materials'!$E$45),"")</f>
        <v/>
      </c>
      <c r="U43" s="7">
        <f>IFERROR(IF(OR($P43="",NOT(ISTEXT($P43))),"",'Materials'!$J$45),"")</f>
        <v/>
      </c>
      <c r="V43" s="7">
        <f>IFERROR(IF(OR($P43="",NOT(ISTEXT($P43))),"",'Materials'!$K$45),"")</f>
        <v/>
      </c>
      <c r="W43" s="7">
        <f>IFERROR(IF(OR($P43="",NOT(ISTEXT($P43))),"",'Materials'!$L$45),"")</f>
        <v/>
      </c>
    </row>
    <row r="44" ht="28" customHeight="1">
      <c r="A44" s="6">
        <f>IFERROR(IF(OR('Materials'!$A$44="",NOT(ISTEXT('Materials'!$A$44))),"",'Materials'!$A$44),"")</f>
        <v/>
      </c>
      <c r="B44" s="3">
        <f>IFERROR(IF(OR($A44="",NOT(ISTEXT($A44))),"",'Materials'!$B$44),"")</f>
        <v/>
      </c>
      <c r="C44" s="3">
        <f>IFERROR(IF(OR($A44="",NOT(ISTEXT($A44))),"",'Materials'!$C$44),"")</f>
        <v/>
      </c>
      <c r="D44" s="6">
        <f>IFERROR(IF(OR($A44="",NOT(ISTEXT($A44))),"",'Materials'!$D$44),"")</f>
        <v/>
      </c>
      <c r="E44" s="3">
        <f>IFERROR(IF(OR($A44="",NOT(ISTEXT($A44))),"",'Materials'!$E$44),"")</f>
        <v/>
      </c>
      <c r="F44" s="7">
        <f>IFERROR(IF(OR($A44="",NOT(ISTEXT($A44))),"",'Materials'!$F$44),"")</f>
        <v/>
      </c>
      <c r="G44" s="7">
        <f>IFERROR(IF(OR($A44="",NOT(ISTEXT($A44))),"",'Materials'!$G$44),"")</f>
        <v/>
      </c>
      <c r="H44" s="7">
        <f>IFERROR(IF(OR($A44="",NOT(ISTEXT($A44))),"",'Materials'!$H$44),"")</f>
        <v/>
      </c>
      <c r="I44" s="7">
        <f>IFERROR(IF(OR($A44="",NOT(ISTEXT($A44))),"",'Materials'!$I$44),"")</f>
        <v/>
      </c>
      <c r="J44" s="7">
        <f>IFERROR(IF(OR($A44="",NOT(ISTEXT($A44))),"",'Materials'!$J$44),"")</f>
        <v/>
      </c>
      <c r="K44" s="7">
        <f>IFERROR(IF(OR($A44="",NOT(ISTEXT($A44))),"",'Materials'!$K$44),"")</f>
        <v/>
      </c>
      <c r="L44" s="7">
        <f>IFERROR(IF(OR($A44="",NOT(ISTEXT($A44))),"",'Materials'!$L$44),"")</f>
        <v/>
      </c>
      <c r="M44" s="6">
        <f>IFERROR(IF(OR($A44="",NOT(ISTEXT($A44))),"",'Materials'!$M$44),"")</f>
        <v/>
      </c>
      <c r="P44" s="6">
        <f>IFERROR(IF(AND(ISTEXT('Materials'!$A$46),'Materials'!$A$46&lt;&gt;"",'Materials'!$M$46="SHORTAGE"),'Materials'!$A$46,""),"")</f>
        <v/>
      </c>
      <c r="Q44" s="3">
        <f>IFERROR(IF(OR($P44="",NOT(ISTEXT($P44))),"",'Materials'!$B$46),"")</f>
        <v/>
      </c>
      <c r="R44" s="3">
        <f>IFERROR(IF(OR($P44="",NOT(ISTEXT($P44))),"",'Materials'!$C$46),"")</f>
        <v/>
      </c>
      <c r="S44" s="6">
        <f>IFERROR(IF(OR($P44="",NOT(ISTEXT($P44))),"",'Materials'!$D$46),"")</f>
        <v/>
      </c>
      <c r="T44" s="3">
        <f>IFERROR(IF(OR($P44="",NOT(ISTEXT($P44))),"",'Materials'!$E$46),"")</f>
        <v/>
      </c>
      <c r="U44" s="7">
        <f>IFERROR(IF(OR($P44="",NOT(ISTEXT($P44))),"",'Materials'!$J$46),"")</f>
        <v/>
      </c>
      <c r="V44" s="7">
        <f>IFERROR(IF(OR($P44="",NOT(ISTEXT($P44))),"",'Materials'!$K$46),"")</f>
        <v/>
      </c>
      <c r="W44" s="7">
        <f>IFERROR(IF(OR($P44="",NOT(ISTEXT($P44))),"",'Materials'!$L$46),"")</f>
        <v/>
      </c>
    </row>
    <row r="45" ht="28" customHeight="1">
      <c r="A45" s="6">
        <f>IFERROR(IF(OR('Materials'!$A$45="",NOT(ISTEXT('Materials'!$A$45))),"",'Materials'!$A$45),"")</f>
        <v/>
      </c>
      <c r="B45" s="3">
        <f>IFERROR(IF(OR($A45="",NOT(ISTEXT($A45))),"",'Materials'!$B$45),"")</f>
        <v/>
      </c>
      <c r="C45" s="3">
        <f>IFERROR(IF(OR($A45="",NOT(ISTEXT($A45))),"",'Materials'!$C$45),"")</f>
        <v/>
      </c>
      <c r="D45" s="6">
        <f>IFERROR(IF(OR($A45="",NOT(ISTEXT($A45))),"",'Materials'!$D$45),"")</f>
        <v/>
      </c>
      <c r="E45" s="3">
        <f>IFERROR(IF(OR($A45="",NOT(ISTEXT($A45))),"",'Materials'!$E$45),"")</f>
        <v/>
      </c>
      <c r="F45" s="7">
        <f>IFERROR(IF(OR($A45="",NOT(ISTEXT($A45))),"",'Materials'!$F$45),"")</f>
        <v/>
      </c>
      <c r="G45" s="7">
        <f>IFERROR(IF(OR($A45="",NOT(ISTEXT($A45))),"",'Materials'!$G$45),"")</f>
        <v/>
      </c>
      <c r="H45" s="7">
        <f>IFERROR(IF(OR($A45="",NOT(ISTEXT($A45))),"",'Materials'!$H$45),"")</f>
        <v/>
      </c>
      <c r="I45" s="7">
        <f>IFERROR(IF(OR($A45="",NOT(ISTEXT($A45))),"",'Materials'!$I$45),"")</f>
        <v/>
      </c>
      <c r="J45" s="7">
        <f>IFERROR(IF(OR($A45="",NOT(ISTEXT($A45))),"",'Materials'!$J$45),"")</f>
        <v/>
      </c>
      <c r="K45" s="7">
        <f>IFERROR(IF(OR($A45="",NOT(ISTEXT($A45))),"",'Materials'!$K$45),"")</f>
        <v/>
      </c>
      <c r="L45" s="7">
        <f>IFERROR(IF(OR($A45="",NOT(ISTEXT($A45))),"",'Materials'!$L$45),"")</f>
        <v/>
      </c>
      <c r="M45" s="6">
        <f>IFERROR(IF(OR($A45="",NOT(ISTEXT($A45))),"",'Materials'!$M$45),"")</f>
        <v/>
      </c>
      <c r="P45" s="6">
        <f>IFERROR(IF(AND(ISTEXT('Materials'!$A$47),'Materials'!$A$47&lt;&gt;"",'Materials'!$M$47="SHORTAGE"),'Materials'!$A$47,""),"")</f>
        <v/>
      </c>
      <c r="Q45" s="3">
        <f>IFERROR(IF(OR($P45="",NOT(ISTEXT($P45))),"",'Materials'!$B$47),"")</f>
        <v/>
      </c>
      <c r="R45" s="3">
        <f>IFERROR(IF(OR($P45="",NOT(ISTEXT($P45))),"",'Materials'!$C$47),"")</f>
        <v/>
      </c>
      <c r="S45" s="6">
        <f>IFERROR(IF(OR($P45="",NOT(ISTEXT($P45))),"",'Materials'!$D$47),"")</f>
        <v/>
      </c>
      <c r="T45" s="3">
        <f>IFERROR(IF(OR($P45="",NOT(ISTEXT($P45))),"",'Materials'!$E$47),"")</f>
        <v/>
      </c>
      <c r="U45" s="7">
        <f>IFERROR(IF(OR($P45="",NOT(ISTEXT($P45))),"",'Materials'!$J$47),"")</f>
        <v/>
      </c>
      <c r="V45" s="7">
        <f>IFERROR(IF(OR($P45="",NOT(ISTEXT($P45))),"",'Materials'!$K$47),"")</f>
        <v/>
      </c>
      <c r="W45" s="7">
        <f>IFERROR(IF(OR($P45="",NOT(ISTEXT($P45))),"",'Materials'!$L$47),"")</f>
        <v/>
      </c>
    </row>
    <row r="46" ht="28" customHeight="1">
      <c r="A46" s="6">
        <f>IFERROR(IF(OR('Materials'!$A$46="",NOT(ISTEXT('Materials'!$A$46))),"",'Materials'!$A$46),"")</f>
        <v/>
      </c>
      <c r="B46" s="3">
        <f>IFERROR(IF(OR($A46="",NOT(ISTEXT($A46))),"",'Materials'!$B$46),"")</f>
        <v/>
      </c>
      <c r="C46" s="3">
        <f>IFERROR(IF(OR($A46="",NOT(ISTEXT($A46))),"",'Materials'!$C$46),"")</f>
        <v/>
      </c>
      <c r="D46" s="6">
        <f>IFERROR(IF(OR($A46="",NOT(ISTEXT($A46))),"",'Materials'!$D$46),"")</f>
        <v/>
      </c>
      <c r="E46" s="3">
        <f>IFERROR(IF(OR($A46="",NOT(ISTEXT($A46))),"",'Materials'!$E$46),"")</f>
        <v/>
      </c>
      <c r="F46" s="7">
        <f>IFERROR(IF(OR($A46="",NOT(ISTEXT($A46))),"",'Materials'!$F$46),"")</f>
        <v/>
      </c>
      <c r="G46" s="7">
        <f>IFERROR(IF(OR($A46="",NOT(ISTEXT($A46))),"",'Materials'!$G$46),"")</f>
        <v/>
      </c>
      <c r="H46" s="7">
        <f>IFERROR(IF(OR($A46="",NOT(ISTEXT($A46))),"",'Materials'!$H$46),"")</f>
        <v/>
      </c>
      <c r="I46" s="7">
        <f>IFERROR(IF(OR($A46="",NOT(ISTEXT($A46))),"",'Materials'!$I$46),"")</f>
        <v/>
      </c>
      <c r="J46" s="7">
        <f>IFERROR(IF(OR($A46="",NOT(ISTEXT($A46))),"",'Materials'!$J$46),"")</f>
        <v/>
      </c>
      <c r="K46" s="7">
        <f>IFERROR(IF(OR($A46="",NOT(ISTEXT($A46))),"",'Materials'!$K$46),"")</f>
        <v/>
      </c>
      <c r="L46" s="7">
        <f>IFERROR(IF(OR($A46="",NOT(ISTEXT($A46))),"",'Materials'!$L$46),"")</f>
        <v/>
      </c>
      <c r="M46" s="6">
        <f>IFERROR(IF(OR($A46="",NOT(ISTEXT($A46))),"",'Materials'!$M$46),"")</f>
        <v/>
      </c>
      <c r="P46" s="6">
        <f>IFERROR(IF(AND(ISTEXT('Materials'!$A$48),'Materials'!$A$48&lt;&gt;"",'Materials'!$M$48="SHORTAGE"),'Materials'!$A$48,""),"")</f>
        <v/>
      </c>
      <c r="Q46" s="3">
        <f>IFERROR(IF(OR($P46="",NOT(ISTEXT($P46))),"",'Materials'!$B$48),"")</f>
        <v/>
      </c>
      <c r="R46" s="3">
        <f>IFERROR(IF(OR($P46="",NOT(ISTEXT($P46))),"",'Materials'!$C$48),"")</f>
        <v/>
      </c>
      <c r="S46" s="6">
        <f>IFERROR(IF(OR($P46="",NOT(ISTEXT($P46))),"",'Materials'!$D$48),"")</f>
        <v/>
      </c>
      <c r="T46" s="3">
        <f>IFERROR(IF(OR($P46="",NOT(ISTEXT($P46))),"",'Materials'!$E$48),"")</f>
        <v/>
      </c>
      <c r="U46" s="7">
        <f>IFERROR(IF(OR($P46="",NOT(ISTEXT($P46))),"",'Materials'!$J$48),"")</f>
        <v/>
      </c>
      <c r="V46" s="7">
        <f>IFERROR(IF(OR($P46="",NOT(ISTEXT($P46))),"",'Materials'!$K$48),"")</f>
        <v/>
      </c>
      <c r="W46" s="7">
        <f>IFERROR(IF(OR($P46="",NOT(ISTEXT($P46))),"",'Materials'!$L$48),"")</f>
        <v/>
      </c>
    </row>
    <row r="47" ht="28" customHeight="1">
      <c r="A47" s="6">
        <f>IFERROR(IF(OR('Materials'!$A$47="",NOT(ISTEXT('Materials'!$A$47))),"",'Materials'!$A$47),"")</f>
        <v/>
      </c>
      <c r="B47" s="3">
        <f>IFERROR(IF(OR($A47="",NOT(ISTEXT($A47))),"",'Materials'!$B$47),"")</f>
        <v/>
      </c>
      <c r="C47" s="3">
        <f>IFERROR(IF(OR($A47="",NOT(ISTEXT($A47))),"",'Materials'!$C$47),"")</f>
        <v/>
      </c>
      <c r="D47" s="6">
        <f>IFERROR(IF(OR($A47="",NOT(ISTEXT($A47))),"",'Materials'!$D$47),"")</f>
        <v/>
      </c>
      <c r="E47" s="3">
        <f>IFERROR(IF(OR($A47="",NOT(ISTEXT($A47))),"",'Materials'!$E$47),"")</f>
        <v/>
      </c>
      <c r="F47" s="7">
        <f>IFERROR(IF(OR($A47="",NOT(ISTEXT($A47))),"",'Materials'!$F$47),"")</f>
        <v/>
      </c>
      <c r="G47" s="7">
        <f>IFERROR(IF(OR($A47="",NOT(ISTEXT($A47))),"",'Materials'!$G$47),"")</f>
        <v/>
      </c>
      <c r="H47" s="7">
        <f>IFERROR(IF(OR($A47="",NOT(ISTEXT($A47))),"",'Materials'!$H$47),"")</f>
        <v/>
      </c>
      <c r="I47" s="7">
        <f>IFERROR(IF(OR($A47="",NOT(ISTEXT($A47))),"",'Materials'!$I$47),"")</f>
        <v/>
      </c>
      <c r="J47" s="7">
        <f>IFERROR(IF(OR($A47="",NOT(ISTEXT($A47))),"",'Materials'!$J$47),"")</f>
        <v/>
      </c>
      <c r="K47" s="7">
        <f>IFERROR(IF(OR($A47="",NOT(ISTEXT($A47))),"",'Materials'!$K$47),"")</f>
        <v/>
      </c>
      <c r="L47" s="7">
        <f>IFERROR(IF(OR($A47="",NOT(ISTEXT($A47))),"",'Materials'!$L$47),"")</f>
        <v/>
      </c>
      <c r="M47" s="6">
        <f>IFERROR(IF(OR($A47="",NOT(ISTEXT($A47))),"",'Materials'!$M$47),"")</f>
        <v/>
      </c>
      <c r="P47" s="6">
        <f>IFERROR(IF(AND(ISTEXT('Materials'!$A$49),'Materials'!$A$49&lt;&gt;"",'Materials'!$M$49="SHORTAGE"),'Materials'!$A$49,""),"")</f>
        <v/>
      </c>
      <c r="Q47" s="3">
        <f>IFERROR(IF(OR($P47="",NOT(ISTEXT($P47))),"",'Materials'!$B$49),"")</f>
        <v/>
      </c>
      <c r="R47" s="3">
        <f>IFERROR(IF(OR($P47="",NOT(ISTEXT($P47))),"",'Materials'!$C$49),"")</f>
        <v/>
      </c>
      <c r="S47" s="6">
        <f>IFERROR(IF(OR($P47="",NOT(ISTEXT($P47))),"",'Materials'!$D$49),"")</f>
        <v/>
      </c>
      <c r="T47" s="3">
        <f>IFERROR(IF(OR($P47="",NOT(ISTEXT($P47))),"",'Materials'!$E$49),"")</f>
        <v/>
      </c>
      <c r="U47" s="7">
        <f>IFERROR(IF(OR($P47="",NOT(ISTEXT($P47))),"",'Materials'!$J$49),"")</f>
        <v/>
      </c>
      <c r="V47" s="7">
        <f>IFERROR(IF(OR($P47="",NOT(ISTEXT($P47))),"",'Materials'!$K$49),"")</f>
        <v/>
      </c>
      <c r="W47" s="7">
        <f>IFERROR(IF(OR($P47="",NOT(ISTEXT($P47))),"",'Materials'!$L$49),"")</f>
        <v/>
      </c>
    </row>
    <row r="48" ht="28" customHeight="1">
      <c r="A48" s="6">
        <f>IFERROR(IF(OR('Materials'!$A$48="",NOT(ISTEXT('Materials'!$A$48))),"",'Materials'!$A$48),"")</f>
        <v/>
      </c>
      <c r="B48" s="3">
        <f>IFERROR(IF(OR($A48="",NOT(ISTEXT($A48))),"",'Materials'!$B$48),"")</f>
        <v/>
      </c>
      <c r="C48" s="3">
        <f>IFERROR(IF(OR($A48="",NOT(ISTEXT($A48))),"",'Materials'!$C$48),"")</f>
        <v/>
      </c>
      <c r="D48" s="6">
        <f>IFERROR(IF(OR($A48="",NOT(ISTEXT($A48))),"",'Materials'!$D$48),"")</f>
        <v/>
      </c>
      <c r="E48" s="3">
        <f>IFERROR(IF(OR($A48="",NOT(ISTEXT($A48))),"",'Materials'!$E$48),"")</f>
        <v/>
      </c>
      <c r="F48" s="7">
        <f>IFERROR(IF(OR($A48="",NOT(ISTEXT($A48))),"",'Materials'!$F$48),"")</f>
        <v/>
      </c>
      <c r="G48" s="7">
        <f>IFERROR(IF(OR($A48="",NOT(ISTEXT($A48))),"",'Materials'!$G$48),"")</f>
        <v/>
      </c>
      <c r="H48" s="7">
        <f>IFERROR(IF(OR($A48="",NOT(ISTEXT($A48))),"",'Materials'!$H$48),"")</f>
        <v/>
      </c>
      <c r="I48" s="7">
        <f>IFERROR(IF(OR($A48="",NOT(ISTEXT($A48))),"",'Materials'!$I$48),"")</f>
        <v/>
      </c>
      <c r="J48" s="7">
        <f>IFERROR(IF(OR($A48="",NOT(ISTEXT($A48))),"",'Materials'!$J$48),"")</f>
        <v/>
      </c>
      <c r="K48" s="7">
        <f>IFERROR(IF(OR($A48="",NOT(ISTEXT($A48))),"",'Materials'!$K$48),"")</f>
        <v/>
      </c>
      <c r="L48" s="7">
        <f>IFERROR(IF(OR($A48="",NOT(ISTEXT($A48))),"",'Materials'!$L$48),"")</f>
        <v/>
      </c>
      <c r="M48" s="6">
        <f>IFERROR(IF(OR($A48="",NOT(ISTEXT($A48))),"",'Materials'!$M$48),"")</f>
        <v/>
      </c>
      <c r="P48" s="6">
        <f>IFERROR(IF(AND(ISTEXT('Materials'!$A$50),'Materials'!$A$50&lt;&gt;"",'Materials'!$M$50="SHORTAGE"),'Materials'!$A$50,""),"")</f>
        <v/>
      </c>
      <c r="Q48" s="3">
        <f>IFERROR(IF(OR($P48="",NOT(ISTEXT($P48))),"",'Materials'!$B$50),"")</f>
        <v/>
      </c>
      <c r="R48" s="3">
        <f>IFERROR(IF(OR($P48="",NOT(ISTEXT($P48))),"",'Materials'!$C$50),"")</f>
        <v/>
      </c>
      <c r="S48" s="6">
        <f>IFERROR(IF(OR($P48="",NOT(ISTEXT($P48))),"",'Materials'!$D$50),"")</f>
        <v/>
      </c>
      <c r="T48" s="3">
        <f>IFERROR(IF(OR($P48="",NOT(ISTEXT($P48))),"",'Materials'!$E$50),"")</f>
        <v/>
      </c>
      <c r="U48" s="7">
        <f>IFERROR(IF(OR($P48="",NOT(ISTEXT($P48))),"",'Materials'!$J$50),"")</f>
        <v/>
      </c>
      <c r="V48" s="7">
        <f>IFERROR(IF(OR($P48="",NOT(ISTEXT($P48))),"",'Materials'!$K$50),"")</f>
        <v/>
      </c>
      <c r="W48" s="7">
        <f>IFERROR(IF(OR($P48="",NOT(ISTEXT($P48))),"",'Materials'!$L$50),"")</f>
        <v/>
      </c>
    </row>
    <row r="49" ht="28" customHeight="1">
      <c r="A49" s="6">
        <f>IFERROR(IF(OR('Materials'!$A$49="",NOT(ISTEXT('Materials'!$A$49))),"",'Materials'!$A$49),"")</f>
        <v/>
      </c>
      <c r="B49" s="3">
        <f>IFERROR(IF(OR($A49="",NOT(ISTEXT($A49))),"",'Materials'!$B$49),"")</f>
        <v/>
      </c>
      <c r="C49" s="3">
        <f>IFERROR(IF(OR($A49="",NOT(ISTEXT($A49))),"",'Materials'!$C$49),"")</f>
        <v/>
      </c>
      <c r="D49" s="6">
        <f>IFERROR(IF(OR($A49="",NOT(ISTEXT($A49))),"",'Materials'!$D$49),"")</f>
        <v/>
      </c>
      <c r="E49" s="3">
        <f>IFERROR(IF(OR($A49="",NOT(ISTEXT($A49))),"",'Materials'!$E$49),"")</f>
        <v/>
      </c>
      <c r="F49" s="7">
        <f>IFERROR(IF(OR($A49="",NOT(ISTEXT($A49))),"",'Materials'!$F$49),"")</f>
        <v/>
      </c>
      <c r="G49" s="7">
        <f>IFERROR(IF(OR($A49="",NOT(ISTEXT($A49))),"",'Materials'!$G$49),"")</f>
        <v/>
      </c>
      <c r="H49" s="7">
        <f>IFERROR(IF(OR($A49="",NOT(ISTEXT($A49))),"",'Materials'!$H$49),"")</f>
        <v/>
      </c>
      <c r="I49" s="7">
        <f>IFERROR(IF(OR($A49="",NOT(ISTEXT($A49))),"",'Materials'!$I$49),"")</f>
        <v/>
      </c>
      <c r="J49" s="7">
        <f>IFERROR(IF(OR($A49="",NOT(ISTEXT($A49))),"",'Materials'!$J$49),"")</f>
        <v/>
      </c>
      <c r="K49" s="7">
        <f>IFERROR(IF(OR($A49="",NOT(ISTEXT($A49))),"",'Materials'!$K$49),"")</f>
        <v/>
      </c>
      <c r="L49" s="7">
        <f>IFERROR(IF(OR($A49="",NOT(ISTEXT($A49))),"",'Materials'!$L$49),"")</f>
        <v/>
      </c>
      <c r="M49" s="6">
        <f>IFERROR(IF(OR($A49="",NOT(ISTEXT($A49))),"",'Materials'!$M$49),"")</f>
        <v/>
      </c>
      <c r="P49" s="6">
        <f>IFERROR(IF(AND(ISTEXT('Materials'!$A$51),'Materials'!$A$51&lt;&gt;"",'Materials'!$M$51="SHORTAGE"),'Materials'!$A$51,""),"")</f>
        <v/>
      </c>
      <c r="Q49" s="3">
        <f>IFERROR(IF(OR($P49="",NOT(ISTEXT($P49))),"",'Materials'!$B$51),"")</f>
        <v/>
      </c>
      <c r="R49" s="3">
        <f>IFERROR(IF(OR($P49="",NOT(ISTEXT($P49))),"",'Materials'!$C$51),"")</f>
        <v/>
      </c>
      <c r="S49" s="6">
        <f>IFERROR(IF(OR($P49="",NOT(ISTEXT($P49))),"",'Materials'!$D$51),"")</f>
        <v/>
      </c>
      <c r="T49" s="3">
        <f>IFERROR(IF(OR($P49="",NOT(ISTEXT($P49))),"",'Materials'!$E$51),"")</f>
        <v/>
      </c>
      <c r="U49" s="7">
        <f>IFERROR(IF(OR($P49="",NOT(ISTEXT($P49))),"",'Materials'!$J$51),"")</f>
        <v/>
      </c>
      <c r="V49" s="7">
        <f>IFERROR(IF(OR($P49="",NOT(ISTEXT($P49))),"",'Materials'!$K$51),"")</f>
        <v/>
      </c>
      <c r="W49" s="7">
        <f>IFERROR(IF(OR($P49="",NOT(ISTEXT($P49))),"",'Materials'!$L$51),"")</f>
        <v/>
      </c>
    </row>
    <row r="50" ht="28" customHeight="1">
      <c r="A50" s="6">
        <f>IFERROR(IF(OR('Materials'!$A$50="",NOT(ISTEXT('Materials'!$A$50))),"",'Materials'!$A$50),"")</f>
        <v/>
      </c>
      <c r="B50" s="3">
        <f>IFERROR(IF(OR($A50="",NOT(ISTEXT($A50))),"",'Materials'!$B$50),"")</f>
        <v/>
      </c>
      <c r="C50" s="3">
        <f>IFERROR(IF(OR($A50="",NOT(ISTEXT($A50))),"",'Materials'!$C$50),"")</f>
        <v/>
      </c>
      <c r="D50" s="6">
        <f>IFERROR(IF(OR($A50="",NOT(ISTEXT($A50))),"",'Materials'!$D$50),"")</f>
        <v/>
      </c>
      <c r="E50" s="3">
        <f>IFERROR(IF(OR($A50="",NOT(ISTEXT($A50))),"",'Materials'!$E$50),"")</f>
        <v/>
      </c>
      <c r="F50" s="7">
        <f>IFERROR(IF(OR($A50="",NOT(ISTEXT($A50))),"",'Materials'!$F$50),"")</f>
        <v/>
      </c>
      <c r="G50" s="7">
        <f>IFERROR(IF(OR($A50="",NOT(ISTEXT($A50))),"",'Materials'!$G$50),"")</f>
        <v/>
      </c>
      <c r="H50" s="7">
        <f>IFERROR(IF(OR($A50="",NOT(ISTEXT($A50))),"",'Materials'!$H$50),"")</f>
        <v/>
      </c>
      <c r="I50" s="7">
        <f>IFERROR(IF(OR($A50="",NOT(ISTEXT($A50))),"",'Materials'!$I$50),"")</f>
        <v/>
      </c>
      <c r="J50" s="7">
        <f>IFERROR(IF(OR($A50="",NOT(ISTEXT($A50))),"",'Materials'!$J$50),"")</f>
        <v/>
      </c>
      <c r="K50" s="7">
        <f>IFERROR(IF(OR($A50="",NOT(ISTEXT($A50))),"",'Materials'!$K$50),"")</f>
        <v/>
      </c>
      <c r="L50" s="7">
        <f>IFERROR(IF(OR($A50="",NOT(ISTEXT($A50))),"",'Materials'!$L$50),"")</f>
        <v/>
      </c>
      <c r="M50" s="6">
        <f>IFERROR(IF(OR($A50="",NOT(ISTEXT($A50))),"",'Materials'!$M$50),"")</f>
        <v/>
      </c>
      <c r="P50" s="6">
        <f>IFERROR(IF(AND(ISTEXT('Materials'!$A$52),'Materials'!$A$52&lt;&gt;"",'Materials'!$M$52="SHORTAGE"),'Materials'!$A$52,""),"")</f>
        <v/>
      </c>
      <c r="Q50" s="3">
        <f>IFERROR(IF(OR($P50="",NOT(ISTEXT($P50))),"",'Materials'!$B$52),"")</f>
        <v/>
      </c>
      <c r="R50" s="3">
        <f>IFERROR(IF(OR($P50="",NOT(ISTEXT($P50))),"",'Materials'!$C$52),"")</f>
        <v/>
      </c>
      <c r="S50" s="6">
        <f>IFERROR(IF(OR($P50="",NOT(ISTEXT($P50))),"",'Materials'!$D$52),"")</f>
        <v/>
      </c>
      <c r="T50" s="3">
        <f>IFERROR(IF(OR($P50="",NOT(ISTEXT($P50))),"",'Materials'!$E$52),"")</f>
        <v/>
      </c>
      <c r="U50" s="7">
        <f>IFERROR(IF(OR($P50="",NOT(ISTEXT($P50))),"",'Materials'!$J$52),"")</f>
        <v/>
      </c>
      <c r="V50" s="7">
        <f>IFERROR(IF(OR($P50="",NOT(ISTEXT($P50))),"",'Materials'!$K$52),"")</f>
        <v/>
      </c>
      <c r="W50" s="7">
        <f>IFERROR(IF(OR($P50="",NOT(ISTEXT($P50))),"",'Materials'!$L$52),"")</f>
        <v/>
      </c>
    </row>
    <row r="51" ht="28" customHeight="1">
      <c r="A51" s="6">
        <f>IFERROR(IF(OR('Materials'!$A$51="",NOT(ISTEXT('Materials'!$A$51))),"",'Materials'!$A$51),"")</f>
        <v/>
      </c>
      <c r="B51" s="3">
        <f>IFERROR(IF(OR($A51="",NOT(ISTEXT($A51))),"",'Materials'!$B$51),"")</f>
        <v/>
      </c>
      <c r="C51" s="3">
        <f>IFERROR(IF(OR($A51="",NOT(ISTEXT($A51))),"",'Materials'!$C$51),"")</f>
        <v/>
      </c>
      <c r="D51" s="6">
        <f>IFERROR(IF(OR($A51="",NOT(ISTEXT($A51))),"",'Materials'!$D$51),"")</f>
        <v/>
      </c>
      <c r="E51" s="3">
        <f>IFERROR(IF(OR($A51="",NOT(ISTEXT($A51))),"",'Materials'!$E$51),"")</f>
        <v/>
      </c>
      <c r="F51" s="7">
        <f>IFERROR(IF(OR($A51="",NOT(ISTEXT($A51))),"",'Materials'!$F$51),"")</f>
        <v/>
      </c>
      <c r="G51" s="7">
        <f>IFERROR(IF(OR($A51="",NOT(ISTEXT($A51))),"",'Materials'!$G$51),"")</f>
        <v/>
      </c>
      <c r="H51" s="7">
        <f>IFERROR(IF(OR($A51="",NOT(ISTEXT($A51))),"",'Materials'!$H$51),"")</f>
        <v/>
      </c>
      <c r="I51" s="7">
        <f>IFERROR(IF(OR($A51="",NOT(ISTEXT($A51))),"",'Materials'!$I$51),"")</f>
        <v/>
      </c>
      <c r="J51" s="7">
        <f>IFERROR(IF(OR($A51="",NOT(ISTEXT($A51))),"",'Materials'!$J$51),"")</f>
        <v/>
      </c>
      <c r="K51" s="7">
        <f>IFERROR(IF(OR($A51="",NOT(ISTEXT($A51))),"",'Materials'!$K$51),"")</f>
        <v/>
      </c>
      <c r="L51" s="7">
        <f>IFERROR(IF(OR($A51="",NOT(ISTEXT($A51))),"",'Materials'!$L$51),"")</f>
        <v/>
      </c>
      <c r="M51" s="6">
        <f>IFERROR(IF(OR($A51="",NOT(ISTEXT($A51))),"",'Materials'!$M$51),"")</f>
        <v/>
      </c>
      <c r="P51" s="6">
        <f>IFERROR(IF(AND(ISTEXT('Materials'!$A$53),'Materials'!$A$53&lt;&gt;"",'Materials'!$M$53="SHORTAGE"),'Materials'!$A$53,""),"")</f>
        <v/>
      </c>
      <c r="Q51" s="3">
        <f>IFERROR(IF(OR($P51="",NOT(ISTEXT($P51))),"",'Materials'!$B$53),"")</f>
        <v/>
      </c>
      <c r="R51" s="3">
        <f>IFERROR(IF(OR($P51="",NOT(ISTEXT($P51))),"",'Materials'!$C$53),"")</f>
        <v/>
      </c>
      <c r="S51" s="6">
        <f>IFERROR(IF(OR($P51="",NOT(ISTEXT($P51))),"",'Materials'!$D$53),"")</f>
        <v/>
      </c>
      <c r="T51" s="3">
        <f>IFERROR(IF(OR($P51="",NOT(ISTEXT($P51))),"",'Materials'!$E$53),"")</f>
        <v/>
      </c>
      <c r="U51" s="7">
        <f>IFERROR(IF(OR($P51="",NOT(ISTEXT($P51))),"",'Materials'!$J$53),"")</f>
        <v/>
      </c>
      <c r="V51" s="7">
        <f>IFERROR(IF(OR($P51="",NOT(ISTEXT($P51))),"",'Materials'!$K$53),"")</f>
        <v/>
      </c>
      <c r="W51" s="7">
        <f>IFERROR(IF(OR($P51="",NOT(ISTEXT($P51))),"",'Materials'!$L$53),"")</f>
        <v/>
      </c>
    </row>
    <row r="52" ht="28" customHeight="1">
      <c r="A52" s="6">
        <f>IFERROR(IF(OR('Materials'!$A$52="",NOT(ISTEXT('Materials'!$A$52))),"",'Materials'!$A$52),"")</f>
        <v/>
      </c>
      <c r="B52" s="3">
        <f>IFERROR(IF(OR($A52="",NOT(ISTEXT($A52))),"",'Materials'!$B$52),"")</f>
        <v/>
      </c>
      <c r="C52" s="3">
        <f>IFERROR(IF(OR($A52="",NOT(ISTEXT($A52))),"",'Materials'!$C$52),"")</f>
        <v/>
      </c>
      <c r="D52" s="6">
        <f>IFERROR(IF(OR($A52="",NOT(ISTEXT($A52))),"",'Materials'!$D$52),"")</f>
        <v/>
      </c>
      <c r="E52" s="3">
        <f>IFERROR(IF(OR($A52="",NOT(ISTEXT($A52))),"",'Materials'!$E$52),"")</f>
        <v/>
      </c>
      <c r="F52" s="7">
        <f>IFERROR(IF(OR($A52="",NOT(ISTEXT($A52))),"",'Materials'!$F$52),"")</f>
        <v/>
      </c>
      <c r="G52" s="7">
        <f>IFERROR(IF(OR($A52="",NOT(ISTEXT($A52))),"",'Materials'!$G$52),"")</f>
        <v/>
      </c>
      <c r="H52" s="7">
        <f>IFERROR(IF(OR($A52="",NOT(ISTEXT($A52))),"",'Materials'!$H$52),"")</f>
        <v/>
      </c>
      <c r="I52" s="7">
        <f>IFERROR(IF(OR($A52="",NOT(ISTEXT($A52))),"",'Materials'!$I$52),"")</f>
        <v/>
      </c>
      <c r="J52" s="7">
        <f>IFERROR(IF(OR($A52="",NOT(ISTEXT($A52))),"",'Materials'!$J$52),"")</f>
        <v/>
      </c>
      <c r="K52" s="7">
        <f>IFERROR(IF(OR($A52="",NOT(ISTEXT($A52))),"",'Materials'!$K$52),"")</f>
        <v/>
      </c>
      <c r="L52" s="7">
        <f>IFERROR(IF(OR($A52="",NOT(ISTEXT($A52))),"",'Materials'!$L$52),"")</f>
        <v/>
      </c>
      <c r="M52" s="6">
        <f>IFERROR(IF(OR($A52="",NOT(ISTEXT($A52))),"",'Materials'!$M$52),"")</f>
        <v/>
      </c>
      <c r="P52" s="6">
        <f>IFERROR(IF(AND(ISTEXT('Materials'!$A$54),'Materials'!$A$54&lt;&gt;"",'Materials'!$M$54="SHORTAGE"),'Materials'!$A$54,""),"")</f>
        <v/>
      </c>
      <c r="Q52" s="3">
        <f>IFERROR(IF(OR($P52="",NOT(ISTEXT($P52))),"",'Materials'!$B$54),"")</f>
        <v/>
      </c>
      <c r="R52" s="3">
        <f>IFERROR(IF(OR($P52="",NOT(ISTEXT($P52))),"",'Materials'!$C$54),"")</f>
        <v/>
      </c>
      <c r="S52" s="6">
        <f>IFERROR(IF(OR($P52="",NOT(ISTEXT($P52))),"",'Materials'!$D$54),"")</f>
        <v/>
      </c>
      <c r="T52" s="3">
        <f>IFERROR(IF(OR($P52="",NOT(ISTEXT($P52))),"",'Materials'!$E$54),"")</f>
        <v/>
      </c>
      <c r="U52" s="7">
        <f>IFERROR(IF(OR($P52="",NOT(ISTEXT($P52))),"",'Materials'!$J$54),"")</f>
        <v/>
      </c>
      <c r="V52" s="7">
        <f>IFERROR(IF(OR($P52="",NOT(ISTEXT($P52))),"",'Materials'!$K$54),"")</f>
        <v/>
      </c>
      <c r="W52" s="7">
        <f>IFERROR(IF(OR($P52="",NOT(ISTEXT($P52))),"",'Materials'!$L$54),"")</f>
        <v/>
      </c>
    </row>
    <row r="53" ht="28" customHeight="1">
      <c r="A53" s="6">
        <f>IFERROR(IF(OR('Materials'!$A$53="",NOT(ISTEXT('Materials'!$A$53))),"",'Materials'!$A$53),"")</f>
        <v/>
      </c>
      <c r="B53" s="3">
        <f>IFERROR(IF(OR($A53="",NOT(ISTEXT($A53))),"",'Materials'!$B$53),"")</f>
        <v/>
      </c>
      <c r="C53" s="3">
        <f>IFERROR(IF(OR($A53="",NOT(ISTEXT($A53))),"",'Materials'!$C$53),"")</f>
        <v/>
      </c>
      <c r="D53" s="6">
        <f>IFERROR(IF(OR($A53="",NOT(ISTEXT($A53))),"",'Materials'!$D$53),"")</f>
        <v/>
      </c>
      <c r="E53" s="3">
        <f>IFERROR(IF(OR($A53="",NOT(ISTEXT($A53))),"",'Materials'!$E$53),"")</f>
        <v/>
      </c>
      <c r="F53" s="7">
        <f>IFERROR(IF(OR($A53="",NOT(ISTEXT($A53))),"",'Materials'!$F$53),"")</f>
        <v/>
      </c>
      <c r="G53" s="7">
        <f>IFERROR(IF(OR($A53="",NOT(ISTEXT($A53))),"",'Materials'!$G$53),"")</f>
        <v/>
      </c>
      <c r="H53" s="7">
        <f>IFERROR(IF(OR($A53="",NOT(ISTEXT($A53))),"",'Materials'!$H$53),"")</f>
        <v/>
      </c>
      <c r="I53" s="7">
        <f>IFERROR(IF(OR($A53="",NOT(ISTEXT($A53))),"",'Materials'!$I$53),"")</f>
        <v/>
      </c>
      <c r="J53" s="7">
        <f>IFERROR(IF(OR($A53="",NOT(ISTEXT($A53))),"",'Materials'!$J$53),"")</f>
        <v/>
      </c>
      <c r="K53" s="7">
        <f>IFERROR(IF(OR($A53="",NOT(ISTEXT($A53))),"",'Materials'!$K$53),"")</f>
        <v/>
      </c>
      <c r="L53" s="7">
        <f>IFERROR(IF(OR($A53="",NOT(ISTEXT($A53))),"",'Materials'!$L$53),"")</f>
        <v/>
      </c>
      <c r="M53" s="6">
        <f>IFERROR(IF(OR($A53="",NOT(ISTEXT($A53))),"",'Materials'!$M$53),"")</f>
        <v/>
      </c>
      <c r="P53" s="6">
        <f>IFERROR(IF(AND(ISTEXT('Materials'!$A$55),'Materials'!$A$55&lt;&gt;"",'Materials'!$M$55="SHORTAGE"),'Materials'!$A$55,""),"")</f>
        <v/>
      </c>
      <c r="Q53" s="3">
        <f>IFERROR(IF(OR($P53="",NOT(ISTEXT($P53))),"",'Materials'!$B$55),"")</f>
        <v/>
      </c>
      <c r="R53" s="3">
        <f>IFERROR(IF(OR($P53="",NOT(ISTEXT($P53))),"",'Materials'!$C$55),"")</f>
        <v/>
      </c>
      <c r="S53" s="6">
        <f>IFERROR(IF(OR($P53="",NOT(ISTEXT($P53))),"",'Materials'!$D$55),"")</f>
        <v/>
      </c>
      <c r="T53" s="3">
        <f>IFERROR(IF(OR($P53="",NOT(ISTEXT($P53))),"",'Materials'!$E$55),"")</f>
        <v/>
      </c>
      <c r="U53" s="7">
        <f>IFERROR(IF(OR($P53="",NOT(ISTEXT($P53))),"",'Materials'!$J$55),"")</f>
        <v/>
      </c>
      <c r="V53" s="7">
        <f>IFERROR(IF(OR($P53="",NOT(ISTEXT($P53))),"",'Materials'!$K$55),"")</f>
        <v/>
      </c>
      <c r="W53" s="7">
        <f>IFERROR(IF(OR($P53="",NOT(ISTEXT($P53))),"",'Materials'!$L$55),"")</f>
        <v/>
      </c>
    </row>
    <row r="54" ht="28" customHeight="1">
      <c r="A54" s="6">
        <f>IFERROR(IF(OR('Materials'!$A$54="",NOT(ISTEXT('Materials'!$A$54))),"",'Materials'!$A$54),"")</f>
        <v/>
      </c>
      <c r="B54" s="3">
        <f>IFERROR(IF(OR($A54="",NOT(ISTEXT($A54))),"",'Materials'!$B$54),"")</f>
        <v/>
      </c>
      <c r="C54" s="3">
        <f>IFERROR(IF(OR($A54="",NOT(ISTEXT($A54))),"",'Materials'!$C$54),"")</f>
        <v/>
      </c>
      <c r="D54" s="6">
        <f>IFERROR(IF(OR($A54="",NOT(ISTEXT($A54))),"",'Materials'!$D$54),"")</f>
        <v/>
      </c>
      <c r="E54" s="3">
        <f>IFERROR(IF(OR($A54="",NOT(ISTEXT($A54))),"",'Materials'!$E$54),"")</f>
        <v/>
      </c>
      <c r="F54" s="7">
        <f>IFERROR(IF(OR($A54="",NOT(ISTEXT($A54))),"",'Materials'!$F$54),"")</f>
        <v/>
      </c>
      <c r="G54" s="7">
        <f>IFERROR(IF(OR($A54="",NOT(ISTEXT($A54))),"",'Materials'!$G$54),"")</f>
        <v/>
      </c>
      <c r="H54" s="7">
        <f>IFERROR(IF(OR($A54="",NOT(ISTEXT($A54))),"",'Materials'!$H$54),"")</f>
        <v/>
      </c>
      <c r="I54" s="7">
        <f>IFERROR(IF(OR($A54="",NOT(ISTEXT($A54))),"",'Materials'!$I$54),"")</f>
        <v/>
      </c>
      <c r="J54" s="7">
        <f>IFERROR(IF(OR($A54="",NOT(ISTEXT($A54))),"",'Materials'!$J$54),"")</f>
        <v/>
      </c>
      <c r="K54" s="7">
        <f>IFERROR(IF(OR($A54="",NOT(ISTEXT($A54))),"",'Materials'!$K$54),"")</f>
        <v/>
      </c>
      <c r="L54" s="7">
        <f>IFERROR(IF(OR($A54="",NOT(ISTEXT($A54))),"",'Materials'!$L$54),"")</f>
        <v/>
      </c>
      <c r="M54" s="6">
        <f>IFERROR(IF(OR($A54="",NOT(ISTEXT($A54))),"",'Materials'!$M$54),"")</f>
        <v/>
      </c>
      <c r="P54" s="6">
        <f>IFERROR(IF(AND(ISTEXT('Materials'!$A$56),'Materials'!$A$56&lt;&gt;"",'Materials'!$M$56="SHORTAGE"),'Materials'!$A$56,""),"")</f>
        <v/>
      </c>
      <c r="Q54" s="3">
        <f>IFERROR(IF(OR($P54="",NOT(ISTEXT($P54))),"",'Materials'!$B$56),"")</f>
        <v/>
      </c>
      <c r="R54" s="3">
        <f>IFERROR(IF(OR($P54="",NOT(ISTEXT($P54))),"",'Materials'!$C$56),"")</f>
        <v/>
      </c>
      <c r="S54" s="6">
        <f>IFERROR(IF(OR($P54="",NOT(ISTEXT($P54))),"",'Materials'!$D$56),"")</f>
        <v/>
      </c>
      <c r="T54" s="3">
        <f>IFERROR(IF(OR($P54="",NOT(ISTEXT($P54))),"",'Materials'!$E$56),"")</f>
        <v/>
      </c>
      <c r="U54" s="7">
        <f>IFERROR(IF(OR($P54="",NOT(ISTEXT($P54))),"",'Materials'!$J$56),"")</f>
        <v/>
      </c>
      <c r="V54" s="7">
        <f>IFERROR(IF(OR($P54="",NOT(ISTEXT($P54))),"",'Materials'!$K$56),"")</f>
        <v/>
      </c>
      <c r="W54" s="7">
        <f>IFERROR(IF(OR($P54="",NOT(ISTEXT($P54))),"",'Materials'!$L$56),"")</f>
        <v/>
      </c>
    </row>
    <row r="55" ht="28" customHeight="1">
      <c r="A55" s="6">
        <f>IFERROR(IF(OR('Materials'!$A$55="",NOT(ISTEXT('Materials'!$A$55))),"",'Materials'!$A$55),"")</f>
        <v/>
      </c>
      <c r="B55" s="3">
        <f>IFERROR(IF(OR($A55="",NOT(ISTEXT($A55))),"",'Materials'!$B$55),"")</f>
        <v/>
      </c>
      <c r="C55" s="3">
        <f>IFERROR(IF(OR($A55="",NOT(ISTEXT($A55))),"",'Materials'!$C$55),"")</f>
        <v/>
      </c>
      <c r="D55" s="6">
        <f>IFERROR(IF(OR($A55="",NOT(ISTEXT($A55))),"",'Materials'!$D$55),"")</f>
        <v/>
      </c>
      <c r="E55" s="3">
        <f>IFERROR(IF(OR($A55="",NOT(ISTEXT($A55))),"",'Materials'!$E$55),"")</f>
        <v/>
      </c>
      <c r="F55" s="7">
        <f>IFERROR(IF(OR($A55="",NOT(ISTEXT($A55))),"",'Materials'!$F$55),"")</f>
        <v/>
      </c>
      <c r="G55" s="7">
        <f>IFERROR(IF(OR($A55="",NOT(ISTEXT($A55))),"",'Materials'!$G$55),"")</f>
        <v/>
      </c>
      <c r="H55" s="7">
        <f>IFERROR(IF(OR($A55="",NOT(ISTEXT($A55))),"",'Materials'!$H$55),"")</f>
        <v/>
      </c>
      <c r="I55" s="7">
        <f>IFERROR(IF(OR($A55="",NOT(ISTEXT($A55))),"",'Materials'!$I$55),"")</f>
        <v/>
      </c>
      <c r="J55" s="7">
        <f>IFERROR(IF(OR($A55="",NOT(ISTEXT($A55))),"",'Materials'!$J$55),"")</f>
        <v/>
      </c>
      <c r="K55" s="7">
        <f>IFERROR(IF(OR($A55="",NOT(ISTEXT($A55))),"",'Materials'!$K$55),"")</f>
        <v/>
      </c>
      <c r="L55" s="7">
        <f>IFERROR(IF(OR($A55="",NOT(ISTEXT($A55))),"",'Materials'!$L$55),"")</f>
        <v/>
      </c>
      <c r="M55" s="6">
        <f>IFERROR(IF(OR($A55="",NOT(ISTEXT($A55))),"",'Materials'!$M$55),"")</f>
        <v/>
      </c>
      <c r="P55" s="6">
        <f>IFERROR(IF(AND(ISTEXT('Materials'!$A$57),'Materials'!$A$57&lt;&gt;"",'Materials'!$M$57="SHORTAGE"),'Materials'!$A$57,""),"")</f>
        <v/>
      </c>
      <c r="Q55" s="3">
        <f>IFERROR(IF(OR($P55="",NOT(ISTEXT($P55))),"",'Materials'!$B$57),"")</f>
        <v/>
      </c>
      <c r="R55" s="3">
        <f>IFERROR(IF(OR($P55="",NOT(ISTEXT($P55))),"",'Materials'!$C$57),"")</f>
        <v/>
      </c>
      <c r="S55" s="6">
        <f>IFERROR(IF(OR($P55="",NOT(ISTEXT($P55))),"",'Materials'!$D$57),"")</f>
        <v/>
      </c>
      <c r="T55" s="3">
        <f>IFERROR(IF(OR($P55="",NOT(ISTEXT($P55))),"",'Materials'!$E$57),"")</f>
        <v/>
      </c>
      <c r="U55" s="7">
        <f>IFERROR(IF(OR($P55="",NOT(ISTEXT($P55))),"",'Materials'!$J$57),"")</f>
        <v/>
      </c>
      <c r="V55" s="7">
        <f>IFERROR(IF(OR($P55="",NOT(ISTEXT($P55))),"",'Materials'!$K$57),"")</f>
        <v/>
      </c>
      <c r="W55" s="7">
        <f>IFERROR(IF(OR($P55="",NOT(ISTEXT($P55))),"",'Materials'!$L$57),"")</f>
        <v/>
      </c>
    </row>
    <row r="56" ht="28" customHeight="1">
      <c r="A56" s="6">
        <f>IFERROR(IF(OR('Materials'!$A$56="",NOT(ISTEXT('Materials'!$A$56))),"",'Materials'!$A$56),"")</f>
        <v/>
      </c>
      <c r="B56" s="3">
        <f>IFERROR(IF(OR($A56="",NOT(ISTEXT($A56))),"",'Materials'!$B$56),"")</f>
        <v/>
      </c>
      <c r="C56" s="3">
        <f>IFERROR(IF(OR($A56="",NOT(ISTEXT($A56))),"",'Materials'!$C$56),"")</f>
        <v/>
      </c>
      <c r="D56" s="6">
        <f>IFERROR(IF(OR($A56="",NOT(ISTEXT($A56))),"",'Materials'!$D$56),"")</f>
        <v/>
      </c>
      <c r="E56" s="3">
        <f>IFERROR(IF(OR($A56="",NOT(ISTEXT($A56))),"",'Materials'!$E$56),"")</f>
        <v/>
      </c>
      <c r="F56" s="7">
        <f>IFERROR(IF(OR($A56="",NOT(ISTEXT($A56))),"",'Materials'!$F$56),"")</f>
        <v/>
      </c>
      <c r="G56" s="7">
        <f>IFERROR(IF(OR($A56="",NOT(ISTEXT($A56))),"",'Materials'!$G$56),"")</f>
        <v/>
      </c>
      <c r="H56" s="7">
        <f>IFERROR(IF(OR($A56="",NOT(ISTEXT($A56))),"",'Materials'!$H$56),"")</f>
        <v/>
      </c>
      <c r="I56" s="7">
        <f>IFERROR(IF(OR($A56="",NOT(ISTEXT($A56))),"",'Materials'!$I$56),"")</f>
        <v/>
      </c>
      <c r="J56" s="7">
        <f>IFERROR(IF(OR($A56="",NOT(ISTEXT($A56))),"",'Materials'!$J$56),"")</f>
        <v/>
      </c>
      <c r="K56" s="7">
        <f>IFERROR(IF(OR($A56="",NOT(ISTEXT($A56))),"",'Materials'!$K$56),"")</f>
        <v/>
      </c>
      <c r="L56" s="7">
        <f>IFERROR(IF(OR($A56="",NOT(ISTEXT($A56))),"",'Materials'!$L$56),"")</f>
        <v/>
      </c>
      <c r="M56" s="6">
        <f>IFERROR(IF(OR($A56="",NOT(ISTEXT($A56))),"",'Materials'!$M$56),"")</f>
        <v/>
      </c>
      <c r="P56" s="6">
        <f>IFERROR(IF(AND(ISTEXT('Materials'!$A$58),'Materials'!$A$58&lt;&gt;"",'Materials'!$M$58="SHORTAGE"),'Materials'!$A$58,""),"")</f>
        <v/>
      </c>
      <c r="Q56" s="3">
        <f>IFERROR(IF(OR($P56="",NOT(ISTEXT($P56))),"",'Materials'!$B$58),"")</f>
        <v/>
      </c>
      <c r="R56" s="3">
        <f>IFERROR(IF(OR($P56="",NOT(ISTEXT($P56))),"",'Materials'!$C$58),"")</f>
        <v/>
      </c>
      <c r="S56" s="6">
        <f>IFERROR(IF(OR($P56="",NOT(ISTEXT($P56))),"",'Materials'!$D$58),"")</f>
        <v/>
      </c>
      <c r="T56" s="3">
        <f>IFERROR(IF(OR($P56="",NOT(ISTEXT($P56))),"",'Materials'!$E$58),"")</f>
        <v/>
      </c>
      <c r="U56" s="7">
        <f>IFERROR(IF(OR($P56="",NOT(ISTEXT($P56))),"",'Materials'!$J$58),"")</f>
        <v/>
      </c>
      <c r="V56" s="7">
        <f>IFERROR(IF(OR($P56="",NOT(ISTEXT($P56))),"",'Materials'!$K$58),"")</f>
        <v/>
      </c>
      <c r="W56" s="7">
        <f>IFERROR(IF(OR($P56="",NOT(ISTEXT($P56))),"",'Materials'!$L$58),"")</f>
        <v/>
      </c>
    </row>
    <row r="57" ht="28" customHeight="1">
      <c r="A57" s="6">
        <f>IFERROR(IF(OR('Materials'!$A$57="",NOT(ISTEXT('Materials'!$A$57))),"",'Materials'!$A$57),"")</f>
        <v/>
      </c>
      <c r="B57" s="3">
        <f>IFERROR(IF(OR($A57="",NOT(ISTEXT($A57))),"",'Materials'!$B$57),"")</f>
        <v/>
      </c>
      <c r="C57" s="3">
        <f>IFERROR(IF(OR($A57="",NOT(ISTEXT($A57))),"",'Materials'!$C$57),"")</f>
        <v/>
      </c>
      <c r="D57" s="6">
        <f>IFERROR(IF(OR($A57="",NOT(ISTEXT($A57))),"",'Materials'!$D$57),"")</f>
        <v/>
      </c>
      <c r="E57" s="3">
        <f>IFERROR(IF(OR($A57="",NOT(ISTEXT($A57))),"",'Materials'!$E$57),"")</f>
        <v/>
      </c>
      <c r="F57" s="7">
        <f>IFERROR(IF(OR($A57="",NOT(ISTEXT($A57))),"",'Materials'!$F$57),"")</f>
        <v/>
      </c>
      <c r="G57" s="7">
        <f>IFERROR(IF(OR($A57="",NOT(ISTEXT($A57))),"",'Materials'!$G$57),"")</f>
        <v/>
      </c>
      <c r="H57" s="7">
        <f>IFERROR(IF(OR($A57="",NOT(ISTEXT($A57))),"",'Materials'!$H$57),"")</f>
        <v/>
      </c>
      <c r="I57" s="7">
        <f>IFERROR(IF(OR($A57="",NOT(ISTEXT($A57))),"",'Materials'!$I$57),"")</f>
        <v/>
      </c>
      <c r="J57" s="7">
        <f>IFERROR(IF(OR($A57="",NOT(ISTEXT($A57))),"",'Materials'!$J$57),"")</f>
        <v/>
      </c>
      <c r="K57" s="7">
        <f>IFERROR(IF(OR($A57="",NOT(ISTEXT($A57))),"",'Materials'!$K$57),"")</f>
        <v/>
      </c>
      <c r="L57" s="7">
        <f>IFERROR(IF(OR($A57="",NOT(ISTEXT($A57))),"",'Materials'!$L$57),"")</f>
        <v/>
      </c>
      <c r="M57" s="6">
        <f>IFERROR(IF(OR($A57="",NOT(ISTEXT($A57))),"",'Materials'!$M$57),"")</f>
        <v/>
      </c>
      <c r="P57" s="6">
        <f>IFERROR(IF(AND(ISTEXT('Materials'!$A$59),'Materials'!$A$59&lt;&gt;"",'Materials'!$M$59="SHORTAGE"),'Materials'!$A$59,""),"")</f>
        <v/>
      </c>
      <c r="Q57" s="3">
        <f>IFERROR(IF(OR($P57="",NOT(ISTEXT($P57))),"",'Materials'!$B$59),"")</f>
        <v/>
      </c>
      <c r="R57" s="3">
        <f>IFERROR(IF(OR($P57="",NOT(ISTEXT($P57))),"",'Materials'!$C$59),"")</f>
        <v/>
      </c>
      <c r="S57" s="6">
        <f>IFERROR(IF(OR($P57="",NOT(ISTEXT($P57))),"",'Materials'!$D$59),"")</f>
        <v/>
      </c>
      <c r="T57" s="3">
        <f>IFERROR(IF(OR($P57="",NOT(ISTEXT($P57))),"",'Materials'!$E$59),"")</f>
        <v/>
      </c>
      <c r="U57" s="7">
        <f>IFERROR(IF(OR($P57="",NOT(ISTEXT($P57))),"",'Materials'!$J$59),"")</f>
        <v/>
      </c>
      <c r="V57" s="7">
        <f>IFERROR(IF(OR($P57="",NOT(ISTEXT($P57))),"",'Materials'!$K$59),"")</f>
        <v/>
      </c>
      <c r="W57" s="7">
        <f>IFERROR(IF(OR($P57="",NOT(ISTEXT($P57))),"",'Materials'!$L$59),"")</f>
        <v/>
      </c>
    </row>
    <row r="58" ht="28" customHeight="1">
      <c r="A58" s="6">
        <f>IFERROR(IF(OR('Materials'!$A$58="",NOT(ISTEXT('Materials'!$A$58))),"",'Materials'!$A$58),"")</f>
        <v/>
      </c>
      <c r="B58" s="3">
        <f>IFERROR(IF(OR($A58="",NOT(ISTEXT($A58))),"",'Materials'!$B$58),"")</f>
        <v/>
      </c>
      <c r="C58" s="3">
        <f>IFERROR(IF(OR($A58="",NOT(ISTEXT($A58))),"",'Materials'!$C$58),"")</f>
        <v/>
      </c>
      <c r="D58" s="6">
        <f>IFERROR(IF(OR($A58="",NOT(ISTEXT($A58))),"",'Materials'!$D$58),"")</f>
        <v/>
      </c>
      <c r="E58" s="3">
        <f>IFERROR(IF(OR($A58="",NOT(ISTEXT($A58))),"",'Materials'!$E$58),"")</f>
        <v/>
      </c>
      <c r="F58" s="7">
        <f>IFERROR(IF(OR($A58="",NOT(ISTEXT($A58))),"",'Materials'!$F$58),"")</f>
        <v/>
      </c>
      <c r="G58" s="7">
        <f>IFERROR(IF(OR($A58="",NOT(ISTEXT($A58))),"",'Materials'!$G$58),"")</f>
        <v/>
      </c>
      <c r="H58" s="7">
        <f>IFERROR(IF(OR($A58="",NOT(ISTEXT($A58))),"",'Materials'!$H$58),"")</f>
        <v/>
      </c>
      <c r="I58" s="7">
        <f>IFERROR(IF(OR($A58="",NOT(ISTEXT($A58))),"",'Materials'!$I$58),"")</f>
        <v/>
      </c>
      <c r="J58" s="7">
        <f>IFERROR(IF(OR($A58="",NOT(ISTEXT($A58))),"",'Materials'!$J$58),"")</f>
        <v/>
      </c>
      <c r="K58" s="7">
        <f>IFERROR(IF(OR($A58="",NOT(ISTEXT($A58))),"",'Materials'!$K$58),"")</f>
        <v/>
      </c>
      <c r="L58" s="7">
        <f>IFERROR(IF(OR($A58="",NOT(ISTEXT($A58))),"",'Materials'!$L$58),"")</f>
        <v/>
      </c>
      <c r="M58" s="6">
        <f>IFERROR(IF(OR($A58="",NOT(ISTEXT($A58))),"",'Materials'!$M$58),"")</f>
        <v/>
      </c>
      <c r="P58" s="6">
        <f>IFERROR(IF(AND(ISTEXT('Materials'!$A$60),'Materials'!$A$60&lt;&gt;"",'Materials'!$M$60="SHORTAGE"),'Materials'!$A$60,""),"")</f>
        <v/>
      </c>
      <c r="Q58" s="3">
        <f>IFERROR(IF(OR($P58="",NOT(ISTEXT($P58))),"",'Materials'!$B$60),"")</f>
        <v/>
      </c>
      <c r="R58" s="3">
        <f>IFERROR(IF(OR($P58="",NOT(ISTEXT($P58))),"",'Materials'!$C$60),"")</f>
        <v/>
      </c>
      <c r="S58" s="6">
        <f>IFERROR(IF(OR($P58="",NOT(ISTEXT($P58))),"",'Materials'!$D$60),"")</f>
        <v/>
      </c>
      <c r="T58" s="3">
        <f>IFERROR(IF(OR($P58="",NOT(ISTEXT($P58))),"",'Materials'!$E$60),"")</f>
        <v/>
      </c>
      <c r="U58" s="7">
        <f>IFERROR(IF(OR($P58="",NOT(ISTEXT($P58))),"",'Materials'!$J$60),"")</f>
        <v/>
      </c>
      <c r="V58" s="7">
        <f>IFERROR(IF(OR($P58="",NOT(ISTEXT($P58))),"",'Materials'!$K$60),"")</f>
        <v/>
      </c>
      <c r="W58" s="7">
        <f>IFERROR(IF(OR($P58="",NOT(ISTEXT($P58))),"",'Materials'!$L$60),"")</f>
        <v/>
      </c>
    </row>
    <row r="59" ht="28" customHeight="1">
      <c r="A59" s="6">
        <f>IFERROR(IF(OR('Materials'!$A$59="",NOT(ISTEXT('Materials'!$A$59))),"",'Materials'!$A$59),"")</f>
        <v/>
      </c>
      <c r="B59" s="3">
        <f>IFERROR(IF(OR($A59="",NOT(ISTEXT($A59))),"",'Materials'!$B$59),"")</f>
        <v/>
      </c>
      <c r="C59" s="3">
        <f>IFERROR(IF(OR($A59="",NOT(ISTEXT($A59))),"",'Materials'!$C$59),"")</f>
        <v/>
      </c>
      <c r="D59" s="6">
        <f>IFERROR(IF(OR($A59="",NOT(ISTEXT($A59))),"",'Materials'!$D$59),"")</f>
        <v/>
      </c>
      <c r="E59" s="3">
        <f>IFERROR(IF(OR($A59="",NOT(ISTEXT($A59))),"",'Materials'!$E$59),"")</f>
        <v/>
      </c>
      <c r="F59" s="7">
        <f>IFERROR(IF(OR($A59="",NOT(ISTEXT($A59))),"",'Materials'!$F$59),"")</f>
        <v/>
      </c>
      <c r="G59" s="7">
        <f>IFERROR(IF(OR($A59="",NOT(ISTEXT($A59))),"",'Materials'!$G$59),"")</f>
        <v/>
      </c>
      <c r="H59" s="7">
        <f>IFERROR(IF(OR($A59="",NOT(ISTEXT($A59))),"",'Materials'!$H$59),"")</f>
        <v/>
      </c>
      <c r="I59" s="7">
        <f>IFERROR(IF(OR($A59="",NOT(ISTEXT($A59))),"",'Materials'!$I$59),"")</f>
        <v/>
      </c>
      <c r="J59" s="7">
        <f>IFERROR(IF(OR($A59="",NOT(ISTEXT($A59))),"",'Materials'!$J$59),"")</f>
        <v/>
      </c>
      <c r="K59" s="7">
        <f>IFERROR(IF(OR($A59="",NOT(ISTEXT($A59))),"",'Materials'!$K$59),"")</f>
        <v/>
      </c>
      <c r="L59" s="7">
        <f>IFERROR(IF(OR($A59="",NOT(ISTEXT($A59))),"",'Materials'!$L$59),"")</f>
        <v/>
      </c>
      <c r="M59" s="6">
        <f>IFERROR(IF(OR($A59="",NOT(ISTEXT($A59))),"",'Materials'!$M$59),"")</f>
        <v/>
      </c>
      <c r="P59" s="6">
        <f>IFERROR(IF(AND(ISTEXT('Materials'!$A$61),'Materials'!$A$61&lt;&gt;"",'Materials'!$M$61="SHORTAGE"),'Materials'!$A$61,""),"")</f>
        <v/>
      </c>
      <c r="Q59" s="3">
        <f>IFERROR(IF(OR($P59="",NOT(ISTEXT($P59))),"",'Materials'!$B$61),"")</f>
        <v/>
      </c>
      <c r="R59" s="3">
        <f>IFERROR(IF(OR($P59="",NOT(ISTEXT($P59))),"",'Materials'!$C$61),"")</f>
        <v/>
      </c>
      <c r="S59" s="6">
        <f>IFERROR(IF(OR($P59="",NOT(ISTEXT($P59))),"",'Materials'!$D$61),"")</f>
        <v/>
      </c>
      <c r="T59" s="3">
        <f>IFERROR(IF(OR($P59="",NOT(ISTEXT($P59))),"",'Materials'!$E$61),"")</f>
        <v/>
      </c>
      <c r="U59" s="7">
        <f>IFERROR(IF(OR($P59="",NOT(ISTEXT($P59))),"",'Materials'!$J$61),"")</f>
        <v/>
      </c>
      <c r="V59" s="7">
        <f>IFERROR(IF(OR($P59="",NOT(ISTEXT($P59))),"",'Materials'!$K$61),"")</f>
        <v/>
      </c>
      <c r="W59" s="7">
        <f>IFERROR(IF(OR($P59="",NOT(ISTEXT($P59))),"",'Materials'!$L$61),"")</f>
        <v/>
      </c>
    </row>
    <row r="60" ht="28" customHeight="1">
      <c r="A60" s="6">
        <f>IFERROR(IF(OR('Materials'!$A$60="",NOT(ISTEXT('Materials'!$A$60))),"",'Materials'!$A$60),"")</f>
        <v/>
      </c>
      <c r="B60" s="3">
        <f>IFERROR(IF(OR($A60="",NOT(ISTEXT($A60))),"",'Materials'!$B$60),"")</f>
        <v/>
      </c>
      <c r="C60" s="3">
        <f>IFERROR(IF(OR($A60="",NOT(ISTEXT($A60))),"",'Materials'!$C$60),"")</f>
        <v/>
      </c>
      <c r="D60" s="6">
        <f>IFERROR(IF(OR($A60="",NOT(ISTEXT($A60))),"",'Materials'!$D$60),"")</f>
        <v/>
      </c>
      <c r="E60" s="3">
        <f>IFERROR(IF(OR($A60="",NOT(ISTEXT($A60))),"",'Materials'!$E$60),"")</f>
        <v/>
      </c>
      <c r="F60" s="7">
        <f>IFERROR(IF(OR($A60="",NOT(ISTEXT($A60))),"",'Materials'!$F$60),"")</f>
        <v/>
      </c>
      <c r="G60" s="7">
        <f>IFERROR(IF(OR($A60="",NOT(ISTEXT($A60))),"",'Materials'!$G$60),"")</f>
        <v/>
      </c>
      <c r="H60" s="7">
        <f>IFERROR(IF(OR($A60="",NOT(ISTEXT($A60))),"",'Materials'!$H$60),"")</f>
        <v/>
      </c>
      <c r="I60" s="7">
        <f>IFERROR(IF(OR($A60="",NOT(ISTEXT($A60))),"",'Materials'!$I$60),"")</f>
        <v/>
      </c>
      <c r="J60" s="7">
        <f>IFERROR(IF(OR($A60="",NOT(ISTEXT($A60))),"",'Materials'!$J$60),"")</f>
        <v/>
      </c>
      <c r="K60" s="7">
        <f>IFERROR(IF(OR($A60="",NOT(ISTEXT($A60))),"",'Materials'!$K$60),"")</f>
        <v/>
      </c>
      <c r="L60" s="7">
        <f>IFERROR(IF(OR($A60="",NOT(ISTEXT($A60))),"",'Materials'!$L$60),"")</f>
        <v/>
      </c>
      <c r="M60" s="6">
        <f>IFERROR(IF(OR($A60="",NOT(ISTEXT($A60))),"",'Materials'!$M$60),"")</f>
        <v/>
      </c>
      <c r="P60" s="6">
        <f>IFERROR(IF(AND(ISTEXT('Materials'!$A$62),'Materials'!$A$62&lt;&gt;"",'Materials'!$M$62="SHORTAGE"),'Materials'!$A$62,""),"")</f>
        <v/>
      </c>
      <c r="Q60" s="3">
        <f>IFERROR(IF(OR($P60="",NOT(ISTEXT($P60))),"",'Materials'!$B$62),"")</f>
        <v/>
      </c>
      <c r="R60" s="3">
        <f>IFERROR(IF(OR($P60="",NOT(ISTEXT($P60))),"",'Materials'!$C$62),"")</f>
        <v/>
      </c>
      <c r="S60" s="6">
        <f>IFERROR(IF(OR($P60="",NOT(ISTEXT($P60))),"",'Materials'!$D$62),"")</f>
        <v/>
      </c>
      <c r="T60" s="3">
        <f>IFERROR(IF(OR($P60="",NOT(ISTEXT($P60))),"",'Materials'!$E$62),"")</f>
        <v/>
      </c>
      <c r="U60" s="7">
        <f>IFERROR(IF(OR($P60="",NOT(ISTEXT($P60))),"",'Materials'!$J$62),"")</f>
        <v/>
      </c>
      <c r="V60" s="7">
        <f>IFERROR(IF(OR($P60="",NOT(ISTEXT($P60))),"",'Materials'!$K$62),"")</f>
        <v/>
      </c>
      <c r="W60" s="7">
        <f>IFERROR(IF(OR($P60="",NOT(ISTEXT($P60))),"",'Materials'!$L$62),"")</f>
        <v/>
      </c>
    </row>
    <row r="61" ht="28" customHeight="1">
      <c r="A61" s="6">
        <f>IFERROR(IF(OR('Materials'!$A$61="",NOT(ISTEXT('Materials'!$A$61))),"",'Materials'!$A$61),"")</f>
        <v/>
      </c>
      <c r="B61" s="3">
        <f>IFERROR(IF(OR($A61="",NOT(ISTEXT($A61))),"",'Materials'!$B$61),"")</f>
        <v/>
      </c>
      <c r="C61" s="3">
        <f>IFERROR(IF(OR($A61="",NOT(ISTEXT($A61))),"",'Materials'!$C$61),"")</f>
        <v/>
      </c>
      <c r="D61" s="6">
        <f>IFERROR(IF(OR($A61="",NOT(ISTEXT($A61))),"",'Materials'!$D$61),"")</f>
        <v/>
      </c>
      <c r="E61" s="3">
        <f>IFERROR(IF(OR($A61="",NOT(ISTEXT($A61))),"",'Materials'!$E$61),"")</f>
        <v/>
      </c>
      <c r="F61" s="7">
        <f>IFERROR(IF(OR($A61="",NOT(ISTEXT($A61))),"",'Materials'!$F$61),"")</f>
        <v/>
      </c>
      <c r="G61" s="7">
        <f>IFERROR(IF(OR($A61="",NOT(ISTEXT($A61))),"",'Materials'!$G$61),"")</f>
        <v/>
      </c>
      <c r="H61" s="7">
        <f>IFERROR(IF(OR($A61="",NOT(ISTEXT($A61))),"",'Materials'!$H$61),"")</f>
        <v/>
      </c>
      <c r="I61" s="7">
        <f>IFERROR(IF(OR($A61="",NOT(ISTEXT($A61))),"",'Materials'!$I$61),"")</f>
        <v/>
      </c>
      <c r="J61" s="7">
        <f>IFERROR(IF(OR($A61="",NOT(ISTEXT($A61))),"",'Materials'!$J$61),"")</f>
        <v/>
      </c>
      <c r="K61" s="7">
        <f>IFERROR(IF(OR($A61="",NOT(ISTEXT($A61))),"",'Materials'!$K$61),"")</f>
        <v/>
      </c>
      <c r="L61" s="7">
        <f>IFERROR(IF(OR($A61="",NOT(ISTEXT($A61))),"",'Materials'!$L$61),"")</f>
        <v/>
      </c>
      <c r="M61" s="6">
        <f>IFERROR(IF(OR($A61="",NOT(ISTEXT($A61))),"",'Materials'!$M$61),"")</f>
        <v/>
      </c>
      <c r="P61" s="6">
        <f>IFERROR(IF(AND(ISTEXT('Materials'!$A$63),'Materials'!$A$63&lt;&gt;"",'Materials'!$M$63="SHORTAGE"),'Materials'!$A$63,""),"")</f>
        <v/>
      </c>
      <c r="Q61" s="3">
        <f>IFERROR(IF(OR($P61="",NOT(ISTEXT($P61))),"",'Materials'!$B$63),"")</f>
        <v/>
      </c>
      <c r="R61" s="3">
        <f>IFERROR(IF(OR($P61="",NOT(ISTEXT($P61))),"",'Materials'!$C$63),"")</f>
        <v/>
      </c>
      <c r="S61" s="6">
        <f>IFERROR(IF(OR($P61="",NOT(ISTEXT($P61))),"",'Materials'!$D$63),"")</f>
        <v/>
      </c>
      <c r="T61" s="3">
        <f>IFERROR(IF(OR($P61="",NOT(ISTEXT($P61))),"",'Materials'!$E$63),"")</f>
        <v/>
      </c>
      <c r="U61" s="7">
        <f>IFERROR(IF(OR($P61="",NOT(ISTEXT($P61))),"",'Materials'!$J$63),"")</f>
        <v/>
      </c>
      <c r="V61" s="7">
        <f>IFERROR(IF(OR($P61="",NOT(ISTEXT($P61))),"",'Materials'!$K$63),"")</f>
        <v/>
      </c>
      <c r="W61" s="7">
        <f>IFERROR(IF(OR($P61="",NOT(ISTEXT($P61))),"",'Materials'!$L$63),"")</f>
        <v/>
      </c>
    </row>
    <row r="62" ht="28" customHeight="1">
      <c r="A62" s="6">
        <f>IFERROR(IF(OR('Materials'!$A$62="",NOT(ISTEXT('Materials'!$A$62))),"",'Materials'!$A$62),"")</f>
        <v/>
      </c>
      <c r="B62" s="3">
        <f>IFERROR(IF(OR($A62="",NOT(ISTEXT($A62))),"",'Materials'!$B$62),"")</f>
        <v/>
      </c>
      <c r="C62" s="3">
        <f>IFERROR(IF(OR($A62="",NOT(ISTEXT($A62))),"",'Materials'!$C$62),"")</f>
        <v/>
      </c>
      <c r="D62" s="6">
        <f>IFERROR(IF(OR($A62="",NOT(ISTEXT($A62))),"",'Materials'!$D$62),"")</f>
        <v/>
      </c>
      <c r="E62" s="3">
        <f>IFERROR(IF(OR($A62="",NOT(ISTEXT($A62))),"",'Materials'!$E$62),"")</f>
        <v/>
      </c>
      <c r="F62" s="7">
        <f>IFERROR(IF(OR($A62="",NOT(ISTEXT($A62))),"",'Materials'!$F$62),"")</f>
        <v/>
      </c>
      <c r="G62" s="7">
        <f>IFERROR(IF(OR($A62="",NOT(ISTEXT($A62))),"",'Materials'!$G$62),"")</f>
        <v/>
      </c>
      <c r="H62" s="7">
        <f>IFERROR(IF(OR($A62="",NOT(ISTEXT($A62))),"",'Materials'!$H$62),"")</f>
        <v/>
      </c>
      <c r="I62" s="7">
        <f>IFERROR(IF(OR($A62="",NOT(ISTEXT($A62))),"",'Materials'!$I$62),"")</f>
        <v/>
      </c>
      <c r="J62" s="7">
        <f>IFERROR(IF(OR($A62="",NOT(ISTEXT($A62))),"",'Materials'!$J$62),"")</f>
        <v/>
      </c>
      <c r="K62" s="7">
        <f>IFERROR(IF(OR($A62="",NOT(ISTEXT($A62))),"",'Materials'!$K$62),"")</f>
        <v/>
      </c>
      <c r="L62" s="7">
        <f>IFERROR(IF(OR($A62="",NOT(ISTEXT($A62))),"",'Materials'!$L$62),"")</f>
        <v/>
      </c>
      <c r="M62" s="6">
        <f>IFERROR(IF(OR($A62="",NOT(ISTEXT($A62))),"",'Materials'!$M$62),"")</f>
        <v/>
      </c>
      <c r="P62" s="6">
        <f>IFERROR(IF(AND(ISTEXT('Materials'!$A$64),'Materials'!$A$64&lt;&gt;"",'Materials'!$M$64="SHORTAGE"),'Materials'!$A$64,""),"")</f>
        <v/>
      </c>
      <c r="Q62" s="3">
        <f>IFERROR(IF(OR($P62="",NOT(ISTEXT($P62))),"",'Materials'!$B$64),"")</f>
        <v/>
      </c>
      <c r="R62" s="3">
        <f>IFERROR(IF(OR($P62="",NOT(ISTEXT($P62))),"",'Materials'!$C$64),"")</f>
        <v/>
      </c>
      <c r="S62" s="6">
        <f>IFERROR(IF(OR($P62="",NOT(ISTEXT($P62))),"",'Materials'!$D$64),"")</f>
        <v/>
      </c>
      <c r="T62" s="3">
        <f>IFERROR(IF(OR($P62="",NOT(ISTEXT($P62))),"",'Materials'!$E$64),"")</f>
        <v/>
      </c>
      <c r="U62" s="7">
        <f>IFERROR(IF(OR($P62="",NOT(ISTEXT($P62))),"",'Materials'!$J$64),"")</f>
        <v/>
      </c>
      <c r="V62" s="7">
        <f>IFERROR(IF(OR($P62="",NOT(ISTEXT($P62))),"",'Materials'!$K$64),"")</f>
        <v/>
      </c>
      <c r="W62" s="7">
        <f>IFERROR(IF(OR($P62="",NOT(ISTEXT($P62))),"",'Materials'!$L$64),"")</f>
        <v/>
      </c>
    </row>
    <row r="63" ht="28" customHeight="1">
      <c r="A63" s="6">
        <f>IFERROR(IF(OR('Materials'!$A$63="",NOT(ISTEXT('Materials'!$A$63))),"",'Materials'!$A$63),"")</f>
        <v/>
      </c>
      <c r="B63" s="3">
        <f>IFERROR(IF(OR($A63="",NOT(ISTEXT($A63))),"",'Materials'!$B$63),"")</f>
        <v/>
      </c>
      <c r="C63" s="3">
        <f>IFERROR(IF(OR($A63="",NOT(ISTEXT($A63))),"",'Materials'!$C$63),"")</f>
        <v/>
      </c>
      <c r="D63" s="6">
        <f>IFERROR(IF(OR($A63="",NOT(ISTEXT($A63))),"",'Materials'!$D$63),"")</f>
        <v/>
      </c>
      <c r="E63" s="3">
        <f>IFERROR(IF(OR($A63="",NOT(ISTEXT($A63))),"",'Materials'!$E$63),"")</f>
        <v/>
      </c>
      <c r="F63" s="7">
        <f>IFERROR(IF(OR($A63="",NOT(ISTEXT($A63))),"",'Materials'!$F$63),"")</f>
        <v/>
      </c>
      <c r="G63" s="7">
        <f>IFERROR(IF(OR($A63="",NOT(ISTEXT($A63))),"",'Materials'!$G$63),"")</f>
        <v/>
      </c>
      <c r="H63" s="7">
        <f>IFERROR(IF(OR($A63="",NOT(ISTEXT($A63))),"",'Materials'!$H$63),"")</f>
        <v/>
      </c>
      <c r="I63" s="7">
        <f>IFERROR(IF(OR($A63="",NOT(ISTEXT($A63))),"",'Materials'!$I$63),"")</f>
        <v/>
      </c>
      <c r="J63" s="7">
        <f>IFERROR(IF(OR($A63="",NOT(ISTEXT($A63))),"",'Materials'!$J$63),"")</f>
        <v/>
      </c>
      <c r="K63" s="7">
        <f>IFERROR(IF(OR($A63="",NOT(ISTEXT($A63))),"",'Materials'!$K$63),"")</f>
        <v/>
      </c>
      <c r="L63" s="7">
        <f>IFERROR(IF(OR($A63="",NOT(ISTEXT($A63))),"",'Materials'!$L$63),"")</f>
        <v/>
      </c>
      <c r="M63" s="6">
        <f>IFERROR(IF(OR($A63="",NOT(ISTEXT($A63))),"",'Materials'!$M$63),"")</f>
        <v/>
      </c>
      <c r="P63" s="6">
        <f>IFERROR(IF(AND(ISTEXT('Materials'!$A$65),'Materials'!$A$65&lt;&gt;"",'Materials'!$M$65="SHORTAGE"),'Materials'!$A$65,""),"")</f>
        <v/>
      </c>
      <c r="Q63" s="3">
        <f>IFERROR(IF(OR($P63="",NOT(ISTEXT($P63))),"",'Materials'!$B$65),"")</f>
        <v/>
      </c>
      <c r="R63" s="3">
        <f>IFERROR(IF(OR($P63="",NOT(ISTEXT($P63))),"",'Materials'!$C$65),"")</f>
        <v/>
      </c>
      <c r="S63" s="6">
        <f>IFERROR(IF(OR($P63="",NOT(ISTEXT($P63))),"",'Materials'!$D$65),"")</f>
        <v/>
      </c>
      <c r="T63" s="3">
        <f>IFERROR(IF(OR($P63="",NOT(ISTEXT($P63))),"",'Materials'!$E$65),"")</f>
        <v/>
      </c>
      <c r="U63" s="7">
        <f>IFERROR(IF(OR($P63="",NOT(ISTEXT($P63))),"",'Materials'!$J$65),"")</f>
        <v/>
      </c>
      <c r="V63" s="7">
        <f>IFERROR(IF(OR($P63="",NOT(ISTEXT($P63))),"",'Materials'!$K$65),"")</f>
        <v/>
      </c>
      <c r="W63" s="7">
        <f>IFERROR(IF(OR($P63="",NOT(ISTEXT($P63))),"",'Materials'!$L$65),"")</f>
        <v/>
      </c>
    </row>
    <row r="64" ht="28" customHeight="1">
      <c r="A64" s="6">
        <f>IFERROR(IF(OR('Materials'!$A$64="",NOT(ISTEXT('Materials'!$A$64))),"",'Materials'!$A$64),"")</f>
        <v/>
      </c>
      <c r="B64" s="3">
        <f>IFERROR(IF(OR($A64="",NOT(ISTEXT($A64))),"",'Materials'!$B$64),"")</f>
        <v/>
      </c>
      <c r="C64" s="3">
        <f>IFERROR(IF(OR($A64="",NOT(ISTEXT($A64))),"",'Materials'!$C$64),"")</f>
        <v/>
      </c>
      <c r="D64" s="6">
        <f>IFERROR(IF(OR($A64="",NOT(ISTEXT($A64))),"",'Materials'!$D$64),"")</f>
        <v/>
      </c>
      <c r="E64" s="3">
        <f>IFERROR(IF(OR($A64="",NOT(ISTEXT($A64))),"",'Materials'!$E$64),"")</f>
        <v/>
      </c>
      <c r="F64" s="7">
        <f>IFERROR(IF(OR($A64="",NOT(ISTEXT($A64))),"",'Materials'!$F$64),"")</f>
        <v/>
      </c>
      <c r="G64" s="7">
        <f>IFERROR(IF(OR($A64="",NOT(ISTEXT($A64))),"",'Materials'!$G$64),"")</f>
        <v/>
      </c>
      <c r="H64" s="7">
        <f>IFERROR(IF(OR($A64="",NOT(ISTEXT($A64))),"",'Materials'!$H$64),"")</f>
        <v/>
      </c>
      <c r="I64" s="7">
        <f>IFERROR(IF(OR($A64="",NOT(ISTEXT($A64))),"",'Materials'!$I$64),"")</f>
        <v/>
      </c>
      <c r="J64" s="7">
        <f>IFERROR(IF(OR($A64="",NOT(ISTEXT($A64))),"",'Materials'!$J$64),"")</f>
        <v/>
      </c>
      <c r="K64" s="7">
        <f>IFERROR(IF(OR($A64="",NOT(ISTEXT($A64))),"",'Materials'!$K$64),"")</f>
        <v/>
      </c>
      <c r="L64" s="7">
        <f>IFERROR(IF(OR($A64="",NOT(ISTEXT($A64))),"",'Materials'!$L$64),"")</f>
        <v/>
      </c>
      <c r="M64" s="6">
        <f>IFERROR(IF(OR($A64="",NOT(ISTEXT($A64))),"",'Materials'!$M$64),"")</f>
        <v/>
      </c>
      <c r="P64" s="6">
        <f>IFERROR(IF(AND(ISTEXT('Materials'!$A$66),'Materials'!$A$66&lt;&gt;"",'Materials'!$M$66="SHORTAGE"),'Materials'!$A$66,""),"")</f>
        <v/>
      </c>
      <c r="Q64" s="3">
        <f>IFERROR(IF(OR($P64="",NOT(ISTEXT($P64))),"",'Materials'!$B$66),"")</f>
        <v/>
      </c>
      <c r="R64" s="3">
        <f>IFERROR(IF(OR($P64="",NOT(ISTEXT($P64))),"",'Materials'!$C$66),"")</f>
        <v/>
      </c>
      <c r="S64" s="6">
        <f>IFERROR(IF(OR($P64="",NOT(ISTEXT($P64))),"",'Materials'!$D$66),"")</f>
        <v/>
      </c>
      <c r="T64" s="3">
        <f>IFERROR(IF(OR($P64="",NOT(ISTEXT($P64))),"",'Materials'!$E$66),"")</f>
        <v/>
      </c>
      <c r="U64" s="7">
        <f>IFERROR(IF(OR($P64="",NOT(ISTEXT($P64))),"",'Materials'!$J$66),"")</f>
        <v/>
      </c>
      <c r="V64" s="7">
        <f>IFERROR(IF(OR($P64="",NOT(ISTEXT($P64))),"",'Materials'!$K$66),"")</f>
        <v/>
      </c>
      <c r="W64" s="7">
        <f>IFERROR(IF(OR($P64="",NOT(ISTEXT($P64))),"",'Materials'!$L$66),"")</f>
        <v/>
      </c>
    </row>
    <row r="65" ht="28" customHeight="1">
      <c r="A65" s="6">
        <f>IFERROR(IF(OR('Materials'!$A$65="",NOT(ISTEXT('Materials'!$A$65))),"",'Materials'!$A$65),"")</f>
        <v/>
      </c>
      <c r="B65" s="3">
        <f>IFERROR(IF(OR($A65="",NOT(ISTEXT($A65))),"",'Materials'!$B$65),"")</f>
        <v/>
      </c>
      <c r="C65" s="3">
        <f>IFERROR(IF(OR($A65="",NOT(ISTEXT($A65))),"",'Materials'!$C$65),"")</f>
        <v/>
      </c>
      <c r="D65" s="6">
        <f>IFERROR(IF(OR($A65="",NOT(ISTEXT($A65))),"",'Materials'!$D$65),"")</f>
        <v/>
      </c>
      <c r="E65" s="3">
        <f>IFERROR(IF(OR($A65="",NOT(ISTEXT($A65))),"",'Materials'!$E$65),"")</f>
        <v/>
      </c>
      <c r="F65" s="7">
        <f>IFERROR(IF(OR($A65="",NOT(ISTEXT($A65))),"",'Materials'!$F$65),"")</f>
        <v/>
      </c>
      <c r="G65" s="7">
        <f>IFERROR(IF(OR($A65="",NOT(ISTEXT($A65))),"",'Materials'!$G$65),"")</f>
        <v/>
      </c>
      <c r="H65" s="7">
        <f>IFERROR(IF(OR($A65="",NOT(ISTEXT($A65))),"",'Materials'!$H$65),"")</f>
        <v/>
      </c>
      <c r="I65" s="7">
        <f>IFERROR(IF(OR($A65="",NOT(ISTEXT($A65))),"",'Materials'!$I$65),"")</f>
        <v/>
      </c>
      <c r="J65" s="7">
        <f>IFERROR(IF(OR($A65="",NOT(ISTEXT($A65))),"",'Materials'!$J$65),"")</f>
        <v/>
      </c>
      <c r="K65" s="7">
        <f>IFERROR(IF(OR($A65="",NOT(ISTEXT($A65))),"",'Materials'!$K$65),"")</f>
        <v/>
      </c>
      <c r="L65" s="7">
        <f>IFERROR(IF(OR($A65="",NOT(ISTEXT($A65))),"",'Materials'!$L$65),"")</f>
        <v/>
      </c>
      <c r="M65" s="6">
        <f>IFERROR(IF(OR($A65="",NOT(ISTEXT($A65))),"",'Materials'!$M$65),"")</f>
        <v/>
      </c>
      <c r="P65" s="6">
        <f>IFERROR(IF(AND(ISTEXT('Materials'!$A$67),'Materials'!$A$67&lt;&gt;"",'Materials'!$M$67="SHORTAGE"),'Materials'!$A$67,""),"")</f>
        <v/>
      </c>
      <c r="Q65" s="3">
        <f>IFERROR(IF(OR($P65="",NOT(ISTEXT($P65))),"",'Materials'!$B$67),"")</f>
        <v/>
      </c>
      <c r="R65" s="3">
        <f>IFERROR(IF(OR($P65="",NOT(ISTEXT($P65))),"",'Materials'!$C$67),"")</f>
        <v/>
      </c>
      <c r="S65" s="6">
        <f>IFERROR(IF(OR($P65="",NOT(ISTEXT($P65))),"",'Materials'!$D$67),"")</f>
        <v/>
      </c>
      <c r="T65" s="3">
        <f>IFERROR(IF(OR($P65="",NOT(ISTEXT($P65))),"",'Materials'!$E$67),"")</f>
        <v/>
      </c>
      <c r="U65" s="7">
        <f>IFERROR(IF(OR($P65="",NOT(ISTEXT($P65))),"",'Materials'!$J$67),"")</f>
        <v/>
      </c>
      <c r="V65" s="7">
        <f>IFERROR(IF(OR($P65="",NOT(ISTEXT($P65))),"",'Materials'!$K$67),"")</f>
        <v/>
      </c>
      <c r="W65" s="7">
        <f>IFERROR(IF(OR($P65="",NOT(ISTEXT($P65))),"",'Materials'!$L$67),"")</f>
        <v/>
      </c>
    </row>
    <row r="66" ht="28" customHeight="1">
      <c r="A66" s="6">
        <f>IFERROR(IF(OR('Materials'!$A$66="",NOT(ISTEXT('Materials'!$A$66))),"",'Materials'!$A$66),"")</f>
        <v/>
      </c>
      <c r="B66" s="3">
        <f>IFERROR(IF(OR($A66="",NOT(ISTEXT($A66))),"",'Materials'!$B$66),"")</f>
        <v/>
      </c>
      <c r="C66" s="3">
        <f>IFERROR(IF(OR($A66="",NOT(ISTEXT($A66))),"",'Materials'!$C$66),"")</f>
        <v/>
      </c>
      <c r="D66" s="6">
        <f>IFERROR(IF(OR($A66="",NOT(ISTEXT($A66))),"",'Materials'!$D$66),"")</f>
        <v/>
      </c>
      <c r="E66" s="3">
        <f>IFERROR(IF(OR($A66="",NOT(ISTEXT($A66))),"",'Materials'!$E$66),"")</f>
        <v/>
      </c>
      <c r="F66" s="7">
        <f>IFERROR(IF(OR($A66="",NOT(ISTEXT($A66))),"",'Materials'!$F$66),"")</f>
        <v/>
      </c>
      <c r="G66" s="7">
        <f>IFERROR(IF(OR($A66="",NOT(ISTEXT($A66))),"",'Materials'!$G$66),"")</f>
        <v/>
      </c>
      <c r="H66" s="7">
        <f>IFERROR(IF(OR($A66="",NOT(ISTEXT($A66))),"",'Materials'!$H$66),"")</f>
        <v/>
      </c>
      <c r="I66" s="7">
        <f>IFERROR(IF(OR($A66="",NOT(ISTEXT($A66))),"",'Materials'!$I$66),"")</f>
        <v/>
      </c>
      <c r="J66" s="7">
        <f>IFERROR(IF(OR($A66="",NOT(ISTEXT($A66))),"",'Materials'!$J$66),"")</f>
        <v/>
      </c>
      <c r="K66" s="7">
        <f>IFERROR(IF(OR($A66="",NOT(ISTEXT($A66))),"",'Materials'!$K$66),"")</f>
        <v/>
      </c>
      <c r="L66" s="7">
        <f>IFERROR(IF(OR($A66="",NOT(ISTEXT($A66))),"",'Materials'!$L$66),"")</f>
        <v/>
      </c>
      <c r="M66" s="6">
        <f>IFERROR(IF(OR($A66="",NOT(ISTEXT($A66))),"",'Materials'!$M$66),"")</f>
        <v/>
      </c>
      <c r="P66" s="6">
        <f>IFERROR(IF(AND(ISTEXT('Materials'!$A$68),'Materials'!$A$68&lt;&gt;"",'Materials'!$M$68="SHORTAGE"),'Materials'!$A$68,""),"")</f>
        <v/>
      </c>
      <c r="Q66" s="3">
        <f>IFERROR(IF(OR($P66="",NOT(ISTEXT($P66))),"",'Materials'!$B$68),"")</f>
        <v/>
      </c>
      <c r="R66" s="3">
        <f>IFERROR(IF(OR($P66="",NOT(ISTEXT($P66))),"",'Materials'!$C$68),"")</f>
        <v/>
      </c>
      <c r="S66" s="6">
        <f>IFERROR(IF(OR($P66="",NOT(ISTEXT($P66))),"",'Materials'!$D$68),"")</f>
        <v/>
      </c>
      <c r="T66" s="3">
        <f>IFERROR(IF(OR($P66="",NOT(ISTEXT($P66))),"",'Materials'!$E$68),"")</f>
        <v/>
      </c>
      <c r="U66" s="7">
        <f>IFERROR(IF(OR($P66="",NOT(ISTEXT($P66))),"",'Materials'!$J$68),"")</f>
        <v/>
      </c>
      <c r="V66" s="7">
        <f>IFERROR(IF(OR($P66="",NOT(ISTEXT($P66))),"",'Materials'!$K$68),"")</f>
        <v/>
      </c>
      <c r="W66" s="7">
        <f>IFERROR(IF(OR($P66="",NOT(ISTEXT($P66))),"",'Materials'!$L$68),"")</f>
        <v/>
      </c>
    </row>
    <row r="67" ht="28" customHeight="1">
      <c r="A67" s="6">
        <f>IFERROR(IF(OR('Materials'!$A$67="",NOT(ISTEXT('Materials'!$A$67))),"",'Materials'!$A$67),"")</f>
        <v/>
      </c>
      <c r="B67" s="3">
        <f>IFERROR(IF(OR($A67="",NOT(ISTEXT($A67))),"",'Materials'!$B$67),"")</f>
        <v/>
      </c>
      <c r="C67" s="3">
        <f>IFERROR(IF(OR($A67="",NOT(ISTEXT($A67))),"",'Materials'!$C$67),"")</f>
        <v/>
      </c>
      <c r="D67" s="6">
        <f>IFERROR(IF(OR($A67="",NOT(ISTEXT($A67))),"",'Materials'!$D$67),"")</f>
        <v/>
      </c>
      <c r="E67" s="3">
        <f>IFERROR(IF(OR($A67="",NOT(ISTEXT($A67))),"",'Materials'!$E$67),"")</f>
        <v/>
      </c>
      <c r="F67" s="7">
        <f>IFERROR(IF(OR($A67="",NOT(ISTEXT($A67))),"",'Materials'!$F$67),"")</f>
        <v/>
      </c>
      <c r="G67" s="7">
        <f>IFERROR(IF(OR($A67="",NOT(ISTEXT($A67))),"",'Materials'!$G$67),"")</f>
        <v/>
      </c>
      <c r="H67" s="7">
        <f>IFERROR(IF(OR($A67="",NOT(ISTEXT($A67))),"",'Materials'!$H$67),"")</f>
        <v/>
      </c>
      <c r="I67" s="7">
        <f>IFERROR(IF(OR($A67="",NOT(ISTEXT($A67))),"",'Materials'!$I$67),"")</f>
        <v/>
      </c>
      <c r="J67" s="7">
        <f>IFERROR(IF(OR($A67="",NOT(ISTEXT($A67))),"",'Materials'!$J$67),"")</f>
        <v/>
      </c>
      <c r="K67" s="7">
        <f>IFERROR(IF(OR($A67="",NOT(ISTEXT($A67))),"",'Materials'!$K$67),"")</f>
        <v/>
      </c>
      <c r="L67" s="7">
        <f>IFERROR(IF(OR($A67="",NOT(ISTEXT($A67))),"",'Materials'!$L$67),"")</f>
        <v/>
      </c>
      <c r="M67" s="6">
        <f>IFERROR(IF(OR($A67="",NOT(ISTEXT($A67))),"",'Materials'!$M$67),"")</f>
        <v/>
      </c>
      <c r="P67" s="6">
        <f>IFERROR(IF(AND(ISTEXT('Materials'!$A$69),'Materials'!$A$69&lt;&gt;"",'Materials'!$M$69="SHORTAGE"),'Materials'!$A$69,""),"")</f>
        <v/>
      </c>
      <c r="Q67" s="3">
        <f>IFERROR(IF(OR($P67="",NOT(ISTEXT($P67))),"",'Materials'!$B$69),"")</f>
        <v/>
      </c>
      <c r="R67" s="3">
        <f>IFERROR(IF(OR($P67="",NOT(ISTEXT($P67))),"",'Materials'!$C$69),"")</f>
        <v/>
      </c>
      <c r="S67" s="6">
        <f>IFERROR(IF(OR($P67="",NOT(ISTEXT($P67))),"",'Materials'!$D$69),"")</f>
        <v/>
      </c>
      <c r="T67" s="3">
        <f>IFERROR(IF(OR($P67="",NOT(ISTEXT($P67))),"",'Materials'!$E$69),"")</f>
        <v/>
      </c>
      <c r="U67" s="7">
        <f>IFERROR(IF(OR($P67="",NOT(ISTEXT($P67))),"",'Materials'!$J$69),"")</f>
        <v/>
      </c>
      <c r="V67" s="7">
        <f>IFERROR(IF(OR($P67="",NOT(ISTEXT($P67))),"",'Materials'!$K$69),"")</f>
        <v/>
      </c>
      <c r="W67" s="7">
        <f>IFERROR(IF(OR($P67="",NOT(ISTEXT($P67))),"",'Materials'!$L$69),"")</f>
        <v/>
      </c>
    </row>
    <row r="68" ht="28" customHeight="1">
      <c r="A68" s="6">
        <f>IFERROR(IF(OR('Materials'!$A$68="",NOT(ISTEXT('Materials'!$A$68))),"",'Materials'!$A$68),"")</f>
        <v/>
      </c>
      <c r="B68" s="3">
        <f>IFERROR(IF(OR($A68="",NOT(ISTEXT($A68))),"",'Materials'!$B$68),"")</f>
        <v/>
      </c>
      <c r="C68" s="3">
        <f>IFERROR(IF(OR($A68="",NOT(ISTEXT($A68))),"",'Materials'!$C$68),"")</f>
        <v/>
      </c>
      <c r="D68" s="6">
        <f>IFERROR(IF(OR($A68="",NOT(ISTEXT($A68))),"",'Materials'!$D$68),"")</f>
        <v/>
      </c>
      <c r="E68" s="3">
        <f>IFERROR(IF(OR($A68="",NOT(ISTEXT($A68))),"",'Materials'!$E$68),"")</f>
        <v/>
      </c>
      <c r="F68" s="7">
        <f>IFERROR(IF(OR($A68="",NOT(ISTEXT($A68))),"",'Materials'!$F$68),"")</f>
        <v/>
      </c>
      <c r="G68" s="7">
        <f>IFERROR(IF(OR($A68="",NOT(ISTEXT($A68))),"",'Materials'!$G$68),"")</f>
        <v/>
      </c>
      <c r="H68" s="7">
        <f>IFERROR(IF(OR($A68="",NOT(ISTEXT($A68))),"",'Materials'!$H$68),"")</f>
        <v/>
      </c>
      <c r="I68" s="7">
        <f>IFERROR(IF(OR($A68="",NOT(ISTEXT($A68))),"",'Materials'!$I$68),"")</f>
        <v/>
      </c>
      <c r="J68" s="7">
        <f>IFERROR(IF(OR($A68="",NOT(ISTEXT($A68))),"",'Materials'!$J$68),"")</f>
        <v/>
      </c>
      <c r="K68" s="7">
        <f>IFERROR(IF(OR($A68="",NOT(ISTEXT($A68))),"",'Materials'!$K$68),"")</f>
        <v/>
      </c>
      <c r="L68" s="7">
        <f>IFERROR(IF(OR($A68="",NOT(ISTEXT($A68))),"",'Materials'!$L$68),"")</f>
        <v/>
      </c>
      <c r="M68" s="6">
        <f>IFERROR(IF(OR($A68="",NOT(ISTEXT($A68))),"",'Materials'!$M$68),"")</f>
        <v/>
      </c>
      <c r="P68" s="6">
        <f>IFERROR(IF(AND(ISTEXT('Materials'!$A$70),'Materials'!$A$70&lt;&gt;"",'Materials'!$M$70="SHORTAGE"),'Materials'!$A$70,""),"")</f>
        <v/>
      </c>
      <c r="Q68" s="3">
        <f>IFERROR(IF(OR($P68="",NOT(ISTEXT($P68))),"",'Materials'!$B$70),"")</f>
        <v/>
      </c>
      <c r="R68" s="3">
        <f>IFERROR(IF(OR($P68="",NOT(ISTEXT($P68))),"",'Materials'!$C$70),"")</f>
        <v/>
      </c>
      <c r="S68" s="6">
        <f>IFERROR(IF(OR($P68="",NOT(ISTEXT($P68))),"",'Materials'!$D$70),"")</f>
        <v/>
      </c>
      <c r="T68" s="3">
        <f>IFERROR(IF(OR($P68="",NOT(ISTEXT($P68))),"",'Materials'!$E$70),"")</f>
        <v/>
      </c>
      <c r="U68" s="7">
        <f>IFERROR(IF(OR($P68="",NOT(ISTEXT($P68))),"",'Materials'!$J$70),"")</f>
        <v/>
      </c>
      <c r="V68" s="7">
        <f>IFERROR(IF(OR($P68="",NOT(ISTEXT($P68))),"",'Materials'!$K$70),"")</f>
        <v/>
      </c>
      <c r="W68" s="7">
        <f>IFERROR(IF(OR($P68="",NOT(ISTEXT($P68))),"",'Materials'!$L$70),"")</f>
        <v/>
      </c>
    </row>
    <row r="69" ht="28" customHeight="1">
      <c r="A69" s="6">
        <f>IFERROR(IF(OR('Materials'!$A$69="",NOT(ISTEXT('Materials'!$A$69))),"",'Materials'!$A$69),"")</f>
        <v/>
      </c>
      <c r="B69" s="3">
        <f>IFERROR(IF(OR($A69="",NOT(ISTEXT($A69))),"",'Materials'!$B$69),"")</f>
        <v/>
      </c>
      <c r="C69" s="3">
        <f>IFERROR(IF(OR($A69="",NOT(ISTEXT($A69))),"",'Materials'!$C$69),"")</f>
        <v/>
      </c>
      <c r="D69" s="6">
        <f>IFERROR(IF(OR($A69="",NOT(ISTEXT($A69))),"",'Materials'!$D$69),"")</f>
        <v/>
      </c>
      <c r="E69" s="3">
        <f>IFERROR(IF(OR($A69="",NOT(ISTEXT($A69))),"",'Materials'!$E$69),"")</f>
        <v/>
      </c>
      <c r="F69" s="7">
        <f>IFERROR(IF(OR($A69="",NOT(ISTEXT($A69))),"",'Materials'!$F$69),"")</f>
        <v/>
      </c>
      <c r="G69" s="7">
        <f>IFERROR(IF(OR($A69="",NOT(ISTEXT($A69))),"",'Materials'!$G$69),"")</f>
        <v/>
      </c>
      <c r="H69" s="7">
        <f>IFERROR(IF(OR($A69="",NOT(ISTEXT($A69))),"",'Materials'!$H$69),"")</f>
        <v/>
      </c>
      <c r="I69" s="7">
        <f>IFERROR(IF(OR($A69="",NOT(ISTEXT($A69))),"",'Materials'!$I$69),"")</f>
        <v/>
      </c>
      <c r="J69" s="7">
        <f>IFERROR(IF(OR($A69="",NOT(ISTEXT($A69))),"",'Materials'!$J$69),"")</f>
        <v/>
      </c>
      <c r="K69" s="7">
        <f>IFERROR(IF(OR($A69="",NOT(ISTEXT($A69))),"",'Materials'!$K$69),"")</f>
        <v/>
      </c>
      <c r="L69" s="7">
        <f>IFERROR(IF(OR($A69="",NOT(ISTEXT($A69))),"",'Materials'!$L$69),"")</f>
        <v/>
      </c>
      <c r="M69" s="6">
        <f>IFERROR(IF(OR($A69="",NOT(ISTEXT($A69))),"",'Materials'!$M$69),"")</f>
        <v/>
      </c>
      <c r="P69" s="6">
        <f>IFERROR(IF(AND(ISTEXT('Materials'!$A$71),'Materials'!$A$71&lt;&gt;"",'Materials'!$M$71="SHORTAGE"),'Materials'!$A$71,""),"")</f>
        <v/>
      </c>
      <c r="Q69" s="3">
        <f>IFERROR(IF(OR($P69="",NOT(ISTEXT($P69))),"",'Materials'!$B$71),"")</f>
        <v/>
      </c>
      <c r="R69" s="3">
        <f>IFERROR(IF(OR($P69="",NOT(ISTEXT($P69))),"",'Materials'!$C$71),"")</f>
        <v/>
      </c>
      <c r="S69" s="6">
        <f>IFERROR(IF(OR($P69="",NOT(ISTEXT($P69))),"",'Materials'!$D$71),"")</f>
        <v/>
      </c>
      <c r="T69" s="3">
        <f>IFERROR(IF(OR($P69="",NOT(ISTEXT($P69))),"",'Materials'!$E$71),"")</f>
        <v/>
      </c>
      <c r="U69" s="7">
        <f>IFERROR(IF(OR($P69="",NOT(ISTEXT($P69))),"",'Materials'!$J$71),"")</f>
        <v/>
      </c>
      <c r="V69" s="7">
        <f>IFERROR(IF(OR($P69="",NOT(ISTEXT($P69))),"",'Materials'!$K$71),"")</f>
        <v/>
      </c>
      <c r="W69" s="7">
        <f>IFERROR(IF(OR($P69="",NOT(ISTEXT($P69))),"",'Materials'!$L$71),"")</f>
        <v/>
      </c>
    </row>
    <row r="70" ht="28" customHeight="1">
      <c r="A70" s="6">
        <f>IFERROR(IF(OR('Materials'!$A$70="",NOT(ISTEXT('Materials'!$A$70))),"",'Materials'!$A$70),"")</f>
        <v/>
      </c>
      <c r="B70" s="3">
        <f>IFERROR(IF(OR($A70="",NOT(ISTEXT($A70))),"",'Materials'!$B$70),"")</f>
        <v/>
      </c>
      <c r="C70" s="3">
        <f>IFERROR(IF(OR($A70="",NOT(ISTEXT($A70))),"",'Materials'!$C$70),"")</f>
        <v/>
      </c>
      <c r="D70" s="6">
        <f>IFERROR(IF(OR($A70="",NOT(ISTEXT($A70))),"",'Materials'!$D$70),"")</f>
        <v/>
      </c>
      <c r="E70" s="3">
        <f>IFERROR(IF(OR($A70="",NOT(ISTEXT($A70))),"",'Materials'!$E$70),"")</f>
        <v/>
      </c>
      <c r="F70" s="7">
        <f>IFERROR(IF(OR($A70="",NOT(ISTEXT($A70))),"",'Materials'!$F$70),"")</f>
        <v/>
      </c>
      <c r="G70" s="7">
        <f>IFERROR(IF(OR($A70="",NOT(ISTEXT($A70))),"",'Materials'!$G$70),"")</f>
        <v/>
      </c>
      <c r="H70" s="7">
        <f>IFERROR(IF(OR($A70="",NOT(ISTEXT($A70))),"",'Materials'!$H$70),"")</f>
        <v/>
      </c>
      <c r="I70" s="7">
        <f>IFERROR(IF(OR($A70="",NOT(ISTEXT($A70))),"",'Materials'!$I$70),"")</f>
        <v/>
      </c>
      <c r="J70" s="7">
        <f>IFERROR(IF(OR($A70="",NOT(ISTEXT($A70))),"",'Materials'!$J$70),"")</f>
        <v/>
      </c>
      <c r="K70" s="7">
        <f>IFERROR(IF(OR($A70="",NOT(ISTEXT($A70))),"",'Materials'!$K$70),"")</f>
        <v/>
      </c>
      <c r="L70" s="7">
        <f>IFERROR(IF(OR($A70="",NOT(ISTEXT($A70))),"",'Materials'!$L$70),"")</f>
        <v/>
      </c>
      <c r="M70" s="6">
        <f>IFERROR(IF(OR($A70="",NOT(ISTEXT($A70))),"",'Materials'!$M$70),"")</f>
        <v/>
      </c>
      <c r="P70" s="6">
        <f>IFERROR(IF(AND(ISTEXT('Materials'!$A$72),'Materials'!$A$72&lt;&gt;"",'Materials'!$M$72="SHORTAGE"),'Materials'!$A$72,""),"")</f>
        <v/>
      </c>
      <c r="Q70" s="3">
        <f>IFERROR(IF(OR($P70="",NOT(ISTEXT($P70))),"",'Materials'!$B$72),"")</f>
        <v/>
      </c>
      <c r="R70" s="3">
        <f>IFERROR(IF(OR($P70="",NOT(ISTEXT($P70))),"",'Materials'!$C$72),"")</f>
        <v/>
      </c>
      <c r="S70" s="6">
        <f>IFERROR(IF(OR($P70="",NOT(ISTEXT($P70))),"",'Materials'!$D$72),"")</f>
        <v/>
      </c>
      <c r="T70" s="3">
        <f>IFERROR(IF(OR($P70="",NOT(ISTEXT($P70))),"",'Materials'!$E$72),"")</f>
        <v/>
      </c>
      <c r="U70" s="7">
        <f>IFERROR(IF(OR($P70="",NOT(ISTEXT($P70))),"",'Materials'!$J$72),"")</f>
        <v/>
      </c>
      <c r="V70" s="7">
        <f>IFERROR(IF(OR($P70="",NOT(ISTEXT($P70))),"",'Materials'!$K$72),"")</f>
        <v/>
      </c>
      <c r="W70" s="7">
        <f>IFERROR(IF(OR($P70="",NOT(ISTEXT($P70))),"",'Materials'!$L$72),"")</f>
        <v/>
      </c>
    </row>
    <row r="71" ht="28" customHeight="1">
      <c r="A71" s="6">
        <f>IFERROR(IF(OR('Materials'!$A$71="",NOT(ISTEXT('Materials'!$A$71))),"",'Materials'!$A$71),"")</f>
        <v/>
      </c>
      <c r="B71" s="3">
        <f>IFERROR(IF(OR($A71="",NOT(ISTEXT($A71))),"",'Materials'!$B$71),"")</f>
        <v/>
      </c>
      <c r="C71" s="3">
        <f>IFERROR(IF(OR($A71="",NOT(ISTEXT($A71))),"",'Materials'!$C$71),"")</f>
        <v/>
      </c>
      <c r="D71" s="6">
        <f>IFERROR(IF(OR($A71="",NOT(ISTEXT($A71))),"",'Materials'!$D$71),"")</f>
        <v/>
      </c>
      <c r="E71" s="3">
        <f>IFERROR(IF(OR($A71="",NOT(ISTEXT($A71))),"",'Materials'!$E$71),"")</f>
        <v/>
      </c>
      <c r="F71" s="7">
        <f>IFERROR(IF(OR($A71="",NOT(ISTEXT($A71))),"",'Materials'!$F$71),"")</f>
        <v/>
      </c>
      <c r="G71" s="7">
        <f>IFERROR(IF(OR($A71="",NOT(ISTEXT($A71))),"",'Materials'!$G$71),"")</f>
        <v/>
      </c>
      <c r="H71" s="7">
        <f>IFERROR(IF(OR($A71="",NOT(ISTEXT($A71))),"",'Materials'!$H$71),"")</f>
        <v/>
      </c>
      <c r="I71" s="7">
        <f>IFERROR(IF(OR($A71="",NOT(ISTEXT($A71))),"",'Materials'!$I$71),"")</f>
        <v/>
      </c>
      <c r="J71" s="7">
        <f>IFERROR(IF(OR($A71="",NOT(ISTEXT($A71))),"",'Materials'!$J$71),"")</f>
        <v/>
      </c>
      <c r="K71" s="7">
        <f>IFERROR(IF(OR($A71="",NOT(ISTEXT($A71))),"",'Materials'!$K$71),"")</f>
        <v/>
      </c>
      <c r="L71" s="7">
        <f>IFERROR(IF(OR($A71="",NOT(ISTEXT($A71))),"",'Materials'!$L$71),"")</f>
        <v/>
      </c>
      <c r="M71" s="6">
        <f>IFERROR(IF(OR($A71="",NOT(ISTEXT($A71))),"",'Materials'!$M$71),"")</f>
        <v/>
      </c>
      <c r="P71" s="6">
        <f>IFERROR(IF(AND(ISTEXT('Materials'!$A$73),'Materials'!$A$73&lt;&gt;"",'Materials'!$M$73="SHORTAGE"),'Materials'!$A$73,""),"")</f>
        <v/>
      </c>
      <c r="Q71" s="3">
        <f>IFERROR(IF(OR($P71="",NOT(ISTEXT($P71))),"",'Materials'!$B$73),"")</f>
        <v/>
      </c>
      <c r="R71" s="3">
        <f>IFERROR(IF(OR($P71="",NOT(ISTEXT($P71))),"",'Materials'!$C$73),"")</f>
        <v/>
      </c>
      <c r="S71" s="6">
        <f>IFERROR(IF(OR($P71="",NOT(ISTEXT($P71))),"",'Materials'!$D$73),"")</f>
        <v/>
      </c>
      <c r="T71" s="3">
        <f>IFERROR(IF(OR($P71="",NOT(ISTEXT($P71))),"",'Materials'!$E$73),"")</f>
        <v/>
      </c>
      <c r="U71" s="7">
        <f>IFERROR(IF(OR($P71="",NOT(ISTEXT($P71))),"",'Materials'!$J$73),"")</f>
        <v/>
      </c>
      <c r="V71" s="7">
        <f>IFERROR(IF(OR($P71="",NOT(ISTEXT($P71))),"",'Materials'!$K$73),"")</f>
        <v/>
      </c>
      <c r="W71" s="7">
        <f>IFERROR(IF(OR($P71="",NOT(ISTEXT($P71))),"",'Materials'!$L$73),"")</f>
        <v/>
      </c>
    </row>
    <row r="72" ht="28" customHeight="1">
      <c r="A72" s="6">
        <f>IFERROR(IF(OR('Materials'!$A$72="",NOT(ISTEXT('Materials'!$A$72))),"",'Materials'!$A$72),"")</f>
        <v/>
      </c>
      <c r="B72" s="3">
        <f>IFERROR(IF(OR($A72="",NOT(ISTEXT($A72))),"",'Materials'!$B$72),"")</f>
        <v/>
      </c>
      <c r="C72" s="3">
        <f>IFERROR(IF(OR($A72="",NOT(ISTEXT($A72))),"",'Materials'!$C$72),"")</f>
        <v/>
      </c>
      <c r="D72" s="6">
        <f>IFERROR(IF(OR($A72="",NOT(ISTEXT($A72))),"",'Materials'!$D$72),"")</f>
        <v/>
      </c>
      <c r="E72" s="3">
        <f>IFERROR(IF(OR($A72="",NOT(ISTEXT($A72))),"",'Materials'!$E$72),"")</f>
        <v/>
      </c>
      <c r="F72" s="7">
        <f>IFERROR(IF(OR($A72="",NOT(ISTEXT($A72))),"",'Materials'!$F$72),"")</f>
        <v/>
      </c>
      <c r="G72" s="7">
        <f>IFERROR(IF(OR($A72="",NOT(ISTEXT($A72))),"",'Materials'!$G$72),"")</f>
        <v/>
      </c>
      <c r="H72" s="7">
        <f>IFERROR(IF(OR($A72="",NOT(ISTEXT($A72))),"",'Materials'!$H$72),"")</f>
        <v/>
      </c>
      <c r="I72" s="7">
        <f>IFERROR(IF(OR($A72="",NOT(ISTEXT($A72))),"",'Materials'!$I$72),"")</f>
        <v/>
      </c>
      <c r="J72" s="7">
        <f>IFERROR(IF(OR($A72="",NOT(ISTEXT($A72))),"",'Materials'!$J$72),"")</f>
        <v/>
      </c>
      <c r="K72" s="7">
        <f>IFERROR(IF(OR($A72="",NOT(ISTEXT($A72))),"",'Materials'!$K$72),"")</f>
        <v/>
      </c>
      <c r="L72" s="7">
        <f>IFERROR(IF(OR($A72="",NOT(ISTEXT($A72))),"",'Materials'!$L$72),"")</f>
        <v/>
      </c>
      <c r="M72" s="6">
        <f>IFERROR(IF(OR($A72="",NOT(ISTEXT($A72))),"",'Materials'!$M$72),"")</f>
        <v/>
      </c>
      <c r="P72" s="6">
        <f>IFERROR(IF(AND(ISTEXT('Materials'!$A$74),'Materials'!$A$74&lt;&gt;"",'Materials'!$M$74="SHORTAGE"),'Materials'!$A$74,""),"")</f>
        <v/>
      </c>
      <c r="Q72" s="3">
        <f>IFERROR(IF(OR($P72="",NOT(ISTEXT($P72))),"",'Materials'!$B$74),"")</f>
        <v/>
      </c>
      <c r="R72" s="3">
        <f>IFERROR(IF(OR($P72="",NOT(ISTEXT($P72))),"",'Materials'!$C$74),"")</f>
        <v/>
      </c>
      <c r="S72" s="6">
        <f>IFERROR(IF(OR($P72="",NOT(ISTEXT($P72))),"",'Materials'!$D$74),"")</f>
        <v/>
      </c>
      <c r="T72" s="3">
        <f>IFERROR(IF(OR($P72="",NOT(ISTEXT($P72))),"",'Materials'!$E$74),"")</f>
        <v/>
      </c>
      <c r="U72" s="7">
        <f>IFERROR(IF(OR($P72="",NOT(ISTEXT($P72))),"",'Materials'!$J$74),"")</f>
        <v/>
      </c>
      <c r="V72" s="7">
        <f>IFERROR(IF(OR($P72="",NOT(ISTEXT($P72))),"",'Materials'!$K$74),"")</f>
        <v/>
      </c>
      <c r="W72" s="7">
        <f>IFERROR(IF(OR($P72="",NOT(ISTEXT($P72))),"",'Materials'!$L$74),"")</f>
        <v/>
      </c>
    </row>
    <row r="73" ht="28" customHeight="1">
      <c r="A73" s="6">
        <f>IFERROR(IF(OR('Materials'!$A$73="",NOT(ISTEXT('Materials'!$A$73))),"",'Materials'!$A$73),"")</f>
        <v/>
      </c>
      <c r="B73" s="3">
        <f>IFERROR(IF(OR($A73="",NOT(ISTEXT($A73))),"",'Materials'!$B$73),"")</f>
        <v/>
      </c>
      <c r="C73" s="3">
        <f>IFERROR(IF(OR($A73="",NOT(ISTEXT($A73))),"",'Materials'!$C$73),"")</f>
        <v/>
      </c>
      <c r="D73" s="6">
        <f>IFERROR(IF(OR($A73="",NOT(ISTEXT($A73))),"",'Materials'!$D$73),"")</f>
        <v/>
      </c>
      <c r="E73" s="3">
        <f>IFERROR(IF(OR($A73="",NOT(ISTEXT($A73))),"",'Materials'!$E$73),"")</f>
        <v/>
      </c>
      <c r="F73" s="7">
        <f>IFERROR(IF(OR($A73="",NOT(ISTEXT($A73))),"",'Materials'!$F$73),"")</f>
        <v/>
      </c>
      <c r="G73" s="7">
        <f>IFERROR(IF(OR($A73="",NOT(ISTEXT($A73))),"",'Materials'!$G$73),"")</f>
        <v/>
      </c>
      <c r="H73" s="7">
        <f>IFERROR(IF(OR($A73="",NOT(ISTEXT($A73))),"",'Materials'!$H$73),"")</f>
        <v/>
      </c>
      <c r="I73" s="7">
        <f>IFERROR(IF(OR($A73="",NOT(ISTEXT($A73))),"",'Materials'!$I$73),"")</f>
        <v/>
      </c>
      <c r="J73" s="7">
        <f>IFERROR(IF(OR($A73="",NOT(ISTEXT($A73))),"",'Materials'!$J$73),"")</f>
        <v/>
      </c>
      <c r="K73" s="7">
        <f>IFERROR(IF(OR($A73="",NOT(ISTEXT($A73))),"",'Materials'!$K$73),"")</f>
        <v/>
      </c>
      <c r="L73" s="7">
        <f>IFERROR(IF(OR($A73="",NOT(ISTEXT($A73))),"",'Materials'!$L$73),"")</f>
        <v/>
      </c>
      <c r="M73" s="6">
        <f>IFERROR(IF(OR($A73="",NOT(ISTEXT($A73))),"",'Materials'!$M$73),"")</f>
        <v/>
      </c>
      <c r="P73" s="6">
        <f>IFERROR(IF(AND(ISTEXT('Materials'!$A$75),'Materials'!$A$75&lt;&gt;"",'Materials'!$M$75="SHORTAGE"),'Materials'!$A$75,""),"")</f>
        <v/>
      </c>
      <c r="Q73" s="3">
        <f>IFERROR(IF(OR($P73="",NOT(ISTEXT($P73))),"",'Materials'!$B$75),"")</f>
        <v/>
      </c>
      <c r="R73" s="3">
        <f>IFERROR(IF(OR($P73="",NOT(ISTEXT($P73))),"",'Materials'!$C$75),"")</f>
        <v/>
      </c>
      <c r="S73" s="6">
        <f>IFERROR(IF(OR($P73="",NOT(ISTEXT($P73))),"",'Materials'!$D$75),"")</f>
        <v/>
      </c>
      <c r="T73" s="3">
        <f>IFERROR(IF(OR($P73="",NOT(ISTEXT($P73))),"",'Materials'!$E$75),"")</f>
        <v/>
      </c>
      <c r="U73" s="7">
        <f>IFERROR(IF(OR($P73="",NOT(ISTEXT($P73))),"",'Materials'!$J$75),"")</f>
        <v/>
      </c>
      <c r="V73" s="7">
        <f>IFERROR(IF(OR($P73="",NOT(ISTEXT($P73))),"",'Materials'!$K$75),"")</f>
        <v/>
      </c>
      <c r="W73" s="7">
        <f>IFERROR(IF(OR($P73="",NOT(ISTEXT($P73))),"",'Materials'!$L$75),"")</f>
        <v/>
      </c>
    </row>
    <row r="74" ht="28" customHeight="1">
      <c r="A74" s="6">
        <f>IFERROR(IF(OR('Materials'!$A$74="",NOT(ISTEXT('Materials'!$A$74))),"",'Materials'!$A$74),"")</f>
        <v/>
      </c>
      <c r="B74" s="3">
        <f>IFERROR(IF(OR($A74="",NOT(ISTEXT($A74))),"",'Materials'!$B$74),"")</f>
        <v/>
      </c>
      <c r="C74" s="3">
        <f>IFERROR(IF(OR($A74="",NOT(ISTEXT($A74))),"",'Materials'!$C$74),"")</f>
        <v/>
      </c>
      <c r="D74" s="6">
        <f>IFERROR(IF(OR($A74="",NOT(ISTEXT($A74))),"",'Materials'!$D$74),"")</f>
        <v/>
      </c>
      <c r="E74" s="3">
        <f>IFERROR(IF(OR($A74="",NOT(ISTEXT($A74))),"",'Materials'!$E$74),"")</f>
        <v/>
      </c>
      <c r="F74" s="7">
        <f>IFERROR(IF(OR($A74="",NOT(ISTEXT($A74))),"",'Materials'!$F$74),"")</f>
        <v/>
      </c>
      <c r="G74" s="7">
        <f>IFERROR(IF(OR($A74="",NOT(ISTEXT($A74))),"",'Materials'!$G$74),"")</f>
        <v/>
      </c>
      <c r="H74" s="7">
        <f>IFERROR(IF(OR($A74="",NOT(ISTEXT($A74))),"",'Materials'!$H$74),"")</f>
        <v/>
      </c>
      <c r="I74" s="7">
        <f>IFERROR(IF(OR($A74="",NOT(ISTEXT($A74))),"",'Materials'!$I$74),"")</f>
        <v/>
      </c>
      <c r="J74" s="7">
        <f>IFERROR(IF(OR($A74="",NOT(ISTEXT($A74))),"",'Materials'!$J$74),"")</f>
        <v/>
      </c>
      <c r="K74" s="7">
        <f>IFERROR(IF(OR($A74="",NOT(ISTEXT($A74))),"",'Materials'!$K$74),"")</f>
        <v/>
      </c>
      <c r="L74" s="7">
        <f>IFERROR(IF(OR($A74="",NOT(ISTEXT($A74))),"",'Materials'!$L$74),"")</f>
        <v/>
      </c>
      <c r="M74" s="6">
        <f>IFERROR(IF(OR($A74="",NOT(ISTEXT($A74))),"",'Materials'!$M$74),"")</f>
        <v/>
      </c>
      <c r="P74" s="6">
        <f>IFERROR(IF(AND(ISTEXT('Materials'!$A$76),'Materials'!$A$76&lt;&gt;"",'Materials'!$M$76="SHORTAGE"),'Materials'!$A$76,""),"")</f>
        <v/>
      </c>
      <c r="Q74" s="3">
        <f>IFERROR(IF(OR($P74="",NOT(ISTEXT($P74))),"",'Materials'!$B$76),"")</f>
        <v/>
      </c>
      <c r="R74" s="3">
        <f>IFERROR(IF(OR($P74="",NOT(ISTEXT($P74))),"",'Materials'!$C$76),"")</f>
        <v/>
      </c>
      <c r="S74" s="6">
        <f>IFERROR(IF(OR($P74="",NOT(ISTEXT($P74))),"",'Materials'!$D$76),"")</f>
        <v/>
      </c>
      <c r="T74" s="3">
        <f>IFERROR(IF(OR($P74="",NOT(ISTEXT($P74))),"",'Materials'!$E$76),"")</f>
        <v/>
      </c>
      <c r="U74" s="7">
        <f>IFERROR(IF(OR($P74="",NOT(ISTEXT($P74))),"",'Materials'!$J$76),"")</f>
        <v/>
      </c>
      <c r="V74" s="7">
        <f>IFERROR(IF(OR($P74="",NOT(ISTEXT($P74))),"",'Materials'!$K$76),"")</f>
        <v/>
      </c>
      <c r="W74" s="7">
        <f>IFERROR(IF(OR($P74="",NOT(ISTEXT($P74))),"",'Materials'!$L$76),"")</f>
        <v/>
      </c>
    </row>
    <row r="75" ht="28" customHeight="1">
      <c r="A75" s="6">
        <f>IFERROR(IF(OR('Materials'!$A$75="",NOT(ISTEXT('Materials'!$A$75))),"",'Materials'!$A$75),"")</f>
        <v/>
      </c>
      <c r="B75" s="3">
        <f>IFERROR(IF(OR($A75="",NOT(ISTEXT($A75))),"",'Materials'!$B$75),"")</f>
        <v/>
      </c>
      <c r="C75" s="3">
        <f>IFERROR(IF(OR($A75="",NOT(ISTEXT($A75))),"",'Materials'!$C$75),"")</f>
        <v/>
      </c>
      <c r="D75" s="6">
        <f>IFERROR(IF(OR($A75="",NOT(ISTEXT($A75))),"",'Materials'!$D$75),"")</f>
        <v/>
      </c>
      <c r="E75" s="3">
        <f>IFERROR(IF(OR($A75="",NOT(ISTEXT($A75))),"",'Materials'!$E$75),"")</f>
        <v/>
      </c>
      <c r="F75" s="7">
        <f>IFERROR(IF(OR($A75="",NOT(ISTEXT($A75))),"",'Materials'!$F$75),"")</f>
        <v/>
      </c>
      <c r="G75" s="7">
        <f>IFERROR(IF(OR($A75="",NOT(ISTEXT($A75))),"",'Materials'!$G$75),"")</f>
        <v/>
      </c>
      <c r="H75" s="7">
        <f>IFERROR(IF(OR($A75="",NOT(ISTEXT($A75))),"",'Materials'!$H$75),"")</f>
        <v/>
      </c>
      <c r="I75" s="7">
        <f>IFERROR(IF(OR($A75="",NOT(ISTEXT($A75))),"",'Materials'!$I$75),"")</f>
        <v/>
      </c>
      <c r="J75" s="7">
        <f>IFERROR(IF(OR($A75="",NOT(ISTEXT($A75))),"",'Materials'!$J$75),"")</f>
        <v/>
      </c>
      <c r="K75" s="7">
        <f>IFERROR(IF(OR($A75="",NOT(ISTEXT($A75))),"",'Materials'!$K$75),"")</f>
        <v/>
      </c>
      <c r="L75" s="7">
        <f>IFERROR(IF(OR($A75="",NOT(ISTEXT($A75))),"",'Materials'!$L$75),"")</f>
        <v/>
      </c>
      <c r="M75" s="6">
        <f>IFERROR(IF(OR($A75="",NOT(ISTEXT($A75))),"",'Materials'!$M$75),"")</f>
        <v/>
      </c>
      <c r="P75" s="6">
        <f>IFERROR(IF(AND(ISTEXT('Materials'!$A$77),'Materials'!$A$77&lt;&gt;"",'Materials'!$M$77="SHORTAGE"),'Materials'!$A$77,""),"")</f>
        <v/>
      </c>
      <c r="Q75" s="3">
        <f>IFERROR(IF(OR($P75="",NOT(ISTEXT($P75))),"",'Materials'!$B$77),"")</f>
        <v/>
      </c>
      <c r="R75" s="3">
        <f>IFERROR(IF(OR($P75="",NOT(ISTEXT($P75))),"",'Materials'!$C$77),"")</f>
        <v/>
      </c>
      <c r="S75" s="6">
        <f>IFERROR(IF(OR($P75="",NOT(ISTEXT($P75))),"",'Materials'!$D$77),"")</f>
        <v/>
      </c>
      <c r="T75" s="3">
        <f>IFERROR(IF(OR($P75="",NOT(ISTEXT($P75))),"",'Materials'!$E$77),"")</f>
        <v/>
      </c>
      <c r="U75" s="7">
        <f>IFERROR(IF(OR($P75="",NOT(ISTEXT($P75))),"",'Materials'!$J$77),"")</f>
        <v/>
      </c>
      <c r="V75" s="7">
        <f>IFERROR(IF(OR($P75="",NOT(ISTEXT($P75))),"",'Materials'!$K$77),"")</f>
        <v/>
      </c>
      <c r="W75" s="7">
        <f>IFERROR(IF(OR($P75="",NOT(ISTEXT($P75))),"",'Materials'!$L$77),"")</f>
        <v/>
      </c>
    </row>
    <row r="76" ht="28" customHeight="1">
      <c r="A76" s="6">
        <f>IFERROR(IF(OR('Materials'!$A$76="",NOT(ISTEXT('Materials'!$A$76))),"",'Materials'!$A$76),"")</f>
        <v/>
      </c>
      <c r="B76" s="3">
        <f>IFERROR(IF(OR($A76="",NOT(ISTEXT($A76))),"",'Materials'!$B$76),"")</f>
        <v/>
      </c>
      <c r="C76" s="3">
        <f>IFERROR(IF(OR($A76="",NOT(ISTEXT($A76))),"",'Materials'!$C$76),"")</f>
        <v/>
      </c>
      <c r="D76" s="6">
        <f>IFERROR(IF(OR($A76="",NOT(ISTEXT($A76))),"",'Materials'!$D$76),"")</f>
        <v/>
      </c>
      <c r="E76" s="3">
        <f>IFERROR(IF(OR($A76="",NOT(ISTEXT($A76))),"",'Materials'!$E$76),"")</f>
        <v/>
      </c>
      <c r="F76" s="7">
        <f>IFERROR(IF(OR($A76="",NOT(ISTEXT($A76))),"",'Materials'!$F$76),"")</f>
        <v/>
      </c>
      <c r="G76" s="7">
        <f>IFERROR(IF(OR($A76="",NOT(ISTEXT($A76))),"",'Materials'!$G$76),"")</f>
        <v/>
      </c>
      <c r="H76" s="7">
        <f>IFERROR(IF(OR($A76="",NOT(ISTEXT($A76))),"",'Materials'!$H$76),"")</f>
        <v/>
      </c>
      <c r="I76" s="7">
        <f>IFERROR(IF(OR($A76="",NOT(ISTEXT($A76))),"",'Materials'!$I$76),"")</f>
        <v/>
      </c>
      <c r="J76" s="7">
        <f>IFERROR(IF(OR($A76="",NOT(ISTEXT($A76))),"",'Materials'!$J$76),"")</f>
        <v/>
      </c>
      <c r="K76" s="7">
        <f>IFERROR(IF(OR($A76="",NOT(ISTEXT($A76))),"",'Materials'!$K$76),"")</f>
        <v/>
      </c>
      <c r="L76" s="7">
        <f>IFERROR(IF(OR($A76="",NOT(ISTEXT($A76))),"",'Materials'!$L$76),"")</f>
        <v/>
      </c>
      <c r="M76" s="6">
        <f>IFERROR(IF(OR($A76="",NOT(ISTEXT($A76))),"",'Materials'!$M$76),"")</f>
        <v/>
      </c>
      <c r="P76" s="6">
        <f>IFERROR(IF(AND(ISTEXT('Materials'!$A$78),'Materials'!$A$78&lt;&gt;"",'Materials'!$M$78="SHORTAGE"),'Materials'!$A$78,""),"")</f>
        <v/>
      </c>
      <c r="Q76" s="3">
        <f>IFERROR(IF(OR($P76="",NOT(ISTEXT($P76))),"",'Materials'!$B$78),"")</f>
        <v/>
      </c>
      <c r="R76" s="3">
        <f>IFERROR(IF(OR($P76="",NOT(ISTEXT($P76))),"",'Materials'!$C$78),"")</f>
        <v/>
      </c>
      <c r="S76" s="6">
        <f>IFERROR(IF(OR($P76="",NOT(ISTEXT($P76))),"",'Materials'!$D$78),"")</f>
        <v/>
      </c>
      <c r="T76" s="3">
        <f>IFERROR(IF(OR($P76="",NOT(ISTEXT($P76))),"",'Materials'!$E$78),"")</f>
        <v/>
      </c>
      <c r="U76" s="7">
        <f>IFERROR(IF(OR($P76="",NOT(ISTEXT($P76))),"",'Materials'!$J$78),"")</f>
        <v/>
      </c>
      <c r="V76" s="7">
        <f>IFERROR(IF(OR($P76="",NOT(ISTEXT($P76))),"",'Materials'!$K$78),"")</f>
        <v/>
      </c>
      <c r="W76" s="7">
        <f>IFERROR(IF(OR($P76="",NOT(ISTEXT($P76))),"",'Materials'!$L$78),"")</f>
        <v/>
      </c>
    </row>
    <row r="77" ht="28" customHeight="1">
      <c r="A77" s="6">
        <f>IFERROR(IF(OR('Materials'!$A$77="",NOT(ISTEXT('Materials'!$A$77))),"",'Materials'!$A$77),"")</f>
        <v/>
      </c>
      <c r="B77" s="3">
        <f>IFERROR(IF(OR($A77="",NOT(ISTEXT($A77))),"",'Materials'!$B$77),"")</f>
        <v/>
      </c>
      <c r="C77" s="3">
        <f>IFERROR(IF(OR($A77="",NOT(ISTEXT($A77))),"",'Materials'!$C$77),"")</f>
        <v/>
      </c>
      <c r="D77" s="6">
        <f>IFERROR(IF(OR($A77="",NOT(ISTEXT($A77))),"",'Materials'!$D$77),"")</f>
        <v/>
      </c>
      <c r="E77" s="3">
        <f>IFERROR(IF(OR($A77="",NOT(ISTEXT($A77))),"",'Materials'!$E$77),"")</f>
        <v/>
      </c>
      <c r="F77" s="7">
        <f>IFERROR(IF(OR($A77="",NOT(ISTEXT($A77))),"",'Materials'!$F$77),"")</f>
        <v/>
      </c>
      <c r="G77" s="7">
        <f>IFERROR(IF(OR($A77="",NOT(ISTEXT($A77))),"",'Materials'!$G$77),"")</f>
        <v/>
      </c>
      <c r="H77" s="7">
        <f>IFERROR(IF(OR($A77="",NOT(ISTEXT($A77))),"",'Materials'!$H$77),"")</f>
        <v/>
      </c>
      <c r="I77" s="7">
        <f>IFERROR(IF(OR($A77="",NOT(ISTEXT($A77))),"",'Materials'!$I$77),"")</f>
        <v/>
      </c>
      <c r="J77" s="7">
        <f>IFERROR(IF(OR($A77="",NOT(ISTEXT($A77))),"",'Materials'!$J$77),"")</f>
        <v/>
      </c>
      <c r="K77" s="7">
        <f>IFERROR(IF(OR($A77="",NOT(ISTEXT($A77))),"",'Materials'!$K$77),"")</f>
        <v/>
      </c>
      <c r="L77" s="7">
        <f>IFERROR(IF(OR($A77="",NOT(ISTEXT($A77))),"",'Materials'!$L$77),"")</f>
        <v/>
      </c>
      <c r="M77" s="6">
        <f>IFERROR(IF(OR($A77="",NOT(ISTEXT($A77))),"",'Materials'!$M$77),"")</f>
        <v/>
      </c>
      <c r="P77" s="6">
        <f>IFERROR(IF(AND(ISTEXT('Materials'!$A$79),'Materials'!$A$79&lt;&gt;"",'Materials'!$M$79="SHORTAGE"),'Materials'!$A$79,""),"")</f>
        <v/>
      </c>
      <c r="Q77" s="3">
        <f>IFERROR(IF(OR($P77="",NOT(ISTEXT($P77))),"",'Materials'!$B$79),"")</f>
        <v/>
      </c>
      <c r="R77" s="3">
        <f>IFERROR(IF(OR($P77="",NOT(ISTEXT($P77))),"",'Materials'!$C$79),"")</f>
        <v/>
      </c>
      <c r="S77" s="6">
        <f>IFERROR(IF(OR($P77="",NOT(ISTEXT($P77))),"",'Materials'!$D$79),"")</f>
        <v/>
      </c>
      <c r="T77" s="3">
        <f>IFERROR(IF(OR($P77="",NOT(ISTEXT($P77))),"",'Materials'!$E$79),"")</f>
        <v/>
      </c>
      <c r="U77" s="7">
        <f>IFERROR(IF(OR($P77="",NOT(ISTEXT($P77))),"",'Materials'!$J$79),"")</f>
        <v/>
      </c>
      <c r="V77" s="7">
        <f>IFERROR(IF(OR($P77="",NOT(ISTEXT($P77))),"",'Materials'!$K$79),"")</f>
        <v/>
      </c>
      <c r="W77" s="7">
        <f>IFERROR(IF(OR($P77="",NOT(ISTEXT($P77))),"",'Materials'!$L$79),"")</f>
        <v/>
      </c>
    </row>
    <row r="78" ht="28" customHeight="1">
      <c r="A78" s="6">
        <f>IFERROR(IF(OR('Materials'!$A$78="",NOT(ISTEXT('Materials'!$A$78))),"",'Materials'!$A$78),"")</f>
        <v/>
      </c>
      <c r="B78" s="3">
        <f>IFERROR(IF(OR($A78="",NOT(ISTEXT($A78))),"",'Materials'!$B$78),"")</f>
        <v/>
      </c>
      <c r="C78" s="3">
        <f>IFERROR(IF(OR($A78="",NOT(ISTEXT($A78))),"",'Materials'!$C$78),"")</f>
        <v/>
      </c>
      <c r="D78" s="6">
        <f>IFERROR(IF(OR($A78="",NOT(ISTEXT($A78))),"",'Materials'!$D$78),"")</f>
        <v/>
      </c>
      <c r="E78" s="3">
        <f>IFERROR(IF(OR($A78="",NOT(ISTEXT($A78))),"",'Materials'!$E$78),"")</f>
        <v/>
      </c>
      <c r="F78" s="7">
        <f>IFERROR(IF(OR($A78="",NOT(ISTEXT($A78))),"",'Materials'!$F$78),"")</f>
        <v/>
      </c>
      <c r="G78" s="7">
        <f>IFERROR(IF(OR($A78="",NOT(ISTEXT($A78))),"",'Materials'!$G$78),"")</f>
        <v/>
      </c>
      <c r="H78" s="7">
        <f>IFERROR(IF(OR($A78="",NOT(ISTEXT($A78))),"",'Materials'!$H$78),"")</f>
        <v/>
      </c>
      <c r="I78" s="7">
        <f>IFERROR(IF(OR($A78="",NOT(ISTEXT($A78))),"",'Materials'!$I$78),"")</f>
        <v/>
      </c>
      <c r="J78" s="7">
        <f>IFERROR(IF(OR($A78="",NOT(ISTEXT($A78))),"",'Materials'!$J$78),"")</f>
        <v/>
      </c>
      <c r="K78" s="7">
        <f>IFERROR(IF(OR($A78="",NOT(ISTEXT($A78))),"",'Materials'!$K$78),"")</f>
        <v/>
      </c>
      <c r="L78" s="7">
        <f>IFERROR(IF(OR($A78="",NOT(ISTEXT($A78))),"",'Materials'!$L$78),"")</f>
        <v/>
      </c>
      <c r="M78" s="6">
        <f>IFERROR(IF(OR($A78="",NOT(ISTEXT($A78))),"",'Materials'!$M$78),"")</f>
        <v/>
      </c>
      <c r="P78" s="6">
        <f>IFERROR(IF(AND(ISTEXT('Materials'!$A$80),'Materials'!$A$80&lt;&gt;"",'Materials'!$M$80="SHORTAGE"),'Materials'!$A$80,""),"")</f>
        <v/>
      </c>
      <c r="Q78" s="3">
        <f>IFERROR(IF(OR($P78="",NOT(ISTEXT($P78))),"",'Materials'!$B$80),"")</f>
        <v/>
      </c>
      <c r="R78" s="3">
        <f>IFERROR(IF(OR($P78="",NOT(ISTEXT($P78))),"",'Materials'!$C$80),"")</f>
        <v/>
      </c>
      <c r="S78" s="6">
        <f>IFERROR(IF(OR($P78="",NOT(ISTEXT($P78))),"",'Materials'!$D$80),"")</f>
        <v/>
      </c>
      <c r="T78" s="3">
        <f>IFERROR(IF(OR($P78="",NOT(ISTEXT($P78))),"",'Materials'!$E$80),"")</f>
        <v/>
      </c>
      <c r="U78" s="7">
        <f>IFERROR(IF(OR($P78="",NOT(ISTEXT($P78))),"",'Materials'!$J$80),"")</f>
        <v/>
      </c>
      <c r="V78" s="7">
        <f>IFERROR(IF(OR($P78="",NOT(ISTEXT($P78))),"",'Materials'!$K$80),"")</f>
        <v/>
      </c>
      <c r="W78" s="7">
        <f>IFERROR(IF(OR($P78="",NOT(ISTEXT($P78))),"",'Materials'!$L$80),"")</f>
        <v/>
      </c>
    </row>
    <row r="79" ht="28" customHeight="1">
      <c r="A79" s="6">
        <f>IFERROR(IF(OR('Materials'!$A$79="",NOT(ISTEXT('Materials'!$A$79))),"",'Materials'!$A$79),"")</f>
        <v/>
      </c>
      <c r="B79" s="3">
        <f>IFERROR(IF(OR($A79="",NOT(ISTEXT($A79))),"",'Materials'!$B$79),"")</f>
        <v/>
      </c>
      <c r="C79" s="3">
        <f>IFERROR(IF(OR($A79="",NOT(ISTEXT($A79))),"",'Materials'!$C$79),"")</f>
        <v/>
      </c>
      <c r="D79" s="6">
        <f>IFERROR(IF(OR($A79="",NOT(ISTEXT($A79))),"",'Materials'!$D$79),"")</f>
        <v/>
      </c>
      <c r="E79" s="3">
        <f>IFERROR(IF(OR($A79="",NOT(ISTEXT($A79))),"",'Materials'!$E$79),"")</f>
        <v/>
      </c>
      <c r="F79" s="7">
        <f>IFERROR(IF(OR($A79="",NOT(ISTEXT($A79))),"",'Materials'!$F$79),"")</f>
        <v/>
      </c>
      <c r="G79" s="7">
        <f>IFERROR(IF(OR($A79="",NOT(ISTEXT($A79))),"",'Materials'!$G$79),"")</f>
        <v/>
      </c>
      <c r="H79" s="7">
        <f>IFERROR(IF(OR($A79="",NOT(ISTEXT($A79))),"",'Materials'!$H$79),"")</f>
        <v/>
      </c>
      <c r="I79" s="7">
        <f>IFERROR(IF(OR($A79="",NOT(ISTEXT($A79))),"",'Materials'!$I$79),"")</f>
        <v/>
      </c>
      <c r="J79" s="7">
        <f>IFERROR(IF(OR($A79="",NOT(ISTEXT($A79))),"",'Materials'!$J$79),"")</f>
        <v/>
      </c>
      <c r="K79" s="7">
        <f>IFERROR(IF(OR($A79="",NOT(ISTEXT($A79))),"",'Materials'!$K$79),"")</f>
        <v/>
      </c>
      <c r="L79" s="7">
        <f>IFERROR(IF(OR($A79="",NOT(ISTEXT($A79))),"",'Materials'!$L$79),"")</f>
        <v/>
      </c>
      <c r="M79" s="6">
        <f>IFERROR(IF(OR($A79="",NOT(ISTEXT($A79))),"",'Materials'!$M$79),"")</f>
        <v/>
      </c>
      <c r="P79" s="6">
        <f>IFERROR(IF(AND(ISTEXT('Materials'!$A$81),'Materials'!$A$81&lt;&gt;"",'Materials'!$M$81="SHORTAGE"),'Materials'!$A$81,""),"")</f>
        <v/>
      </c>
      <c r="Q79" s="3">
        <f>IFERROR(IF(OR($P79="",NOT(ISTEXT($P79))),"",'Materials'!$B$81),"")</f>
        <v/>
      </c>
      <c r="R79" s="3">
        <f>IFERROR(IF(OR($P79="",NOT(ISTEXT($P79))),"",'Materials'!$C$81),"")</f>
        <v/>
      </c>
      <c r="S79" s="6">
        <f>IFERROR(IF(OR($P79="",NOT(ISTEXT($P79))),"",'Materials'!$D$81),"")</f>
        <v/>
      </c>
      <c r="T79" s="3">
        <f>IFERROR(IF(OR($P79="",NOT(ISTEXT($P79))),"",'Materials'!$E$81),"")</f>
        <v/>
      </c>
      <c r="U79" s="7">
        <f>IFERROR(IF(OR($P79="",NOT(ISTEXT($P79))),"",'Materials'!$J$81),"")</f>
        <v/>
      </c>
      <c r="V79" s="7">
        <f>IFERROR(IF(OR($P79="",NOT(ISTEXT($P79))),"",'Materials'!$K$81),"")</f>
        <v/>
      </c>
      <c r="W79" s="7">
        <f>IFERROR(IF(OR($P79="",NOT(ISTEXT($P79))),"",'Materials'!$L$81),"")</f>
        <v/>
      </c>
    </row>
    <row r="80" ht="28" customHeight="1">
      <c r="A80" s="6">
        <f>IFERROR(IF(OR('Materials'!$A$80="",NOT(ISTEXT('Materials'!$A$80))),"",'Materials'!$A$80),"")</f>
        <v/>
      </c>
      <c r="B80" s="3">
        <f>IFERROR(IF(OR($A80="",NOT(ISTEXT($A80))),"",'Materials'!$B$80),"")</f>
        <v/>
      </c>
      <c r="C80" s="3">
        <f>IFERROR(IF(OR($A80="",NOT(ISTEXT($A80))),"",'Materials'!$C$80),"")</f>
        <v/>
      </c>
      <c r="D80" s="6">
        <f>IFERROR(IF(OR($A80="",NOT(ISTEXT($A80))),"",'Materials'!$D$80),"")</f>
        <v/>
      </c>
      <c r="E80" s="3">
        <f>IFERROR(IF(OR($A80="",NOT(ISTEXT($A80))),"",'Materials'!$E$80),"")</f>
        <v/>
      </c>
      <c r="F80" s="7">
        <f>IFERROR(IF(OR($A80="",NOT(ISTEXT($A80))),"",'Materials'!$F$80),"")</f>
        <v/>
      </c>
      <c r="G80" s="7">
        <f>IFERROR(IF(OR($A80="",NOT(ISTEXT($A80))),"",'Materials'!$G$80),"")</f>
        <v/>
      </c>
      <c r="H80" s="7">
        <f>IFERROR(IF(OR($A80="",NOT(ISTEXT($A80))),"",'Materials'!$H$80),"")</f>
        <v/>
      </c>
      <c r="I80" s="7">
        <f>IFERROR(IF(OR($A80="",NOT(ISTEXT($A80))),"",'Materials'!$I$80),"")</f>
        <v/>
      </c>
      <c r="J80" s="7">
        <f>IFERROR(IF(OR($A80="",NOT(ISTEXT($A80))),"",'Materials'!$J$80),"")</f>
        <v/>
      </c>
      <c r="K80" s="7">
        <f>IFERROR(IF(OR($A80="",NOT(ISTEXT($A80))),"",'Materials'!$K$80),"")</f>
        <v/>
      </c>
      <c r="L80" s="7">
        <f>IFERROR(IF(OR($A80="",NOT(ISTEXT($A80))),"",'Materials'!$L$80),"")</f>
        <v/>
      </c>
      <c r="M80" s="6">
        <f>IFERROR(IF(OR($A80="",NOT(ISTEXT($A80))),"",'Materials'!$M$80),"")</f>
        <v/>
      </c>
      <c r="P80" s="6">
        <f>IFERROR(IF(AND(ISTEXT('Materials'!$A$82),'Materials'!$A$82&lt;&gt;"",'Materials'!$M$82="SHORTAGE"),'Materials'!$A$82,""),"")</f>
        <v/>
      </c>
      <c r="Q80" s="3">
        <f>IFERROR(IF(OR($P80="",NOT(ISTEXT($P80))),"",'Materials'!$B$82),"")</f>
        <v/>
      </c>
      <c r="R80" s="3">
        <f>IFERROR(IF(OR($P80="",NOT(ISTEXT($P80))),"",'Materials'!$C$82),"")</f>
        <v/>
      </c>
      <c r="S80" s="6">
        <f>IFERROR(IF(OR($P80="",NOT(ISTEXT($P80))),"",'Materials'!$D$82),"")</f>
        <v/>
      </c>
      <c r="T80" s="3">
        <f>IFERROR(IF(OR($P80="",NOT(ISTEXT($P80))),"",'Materials'!$E$82),"")</f>
        <v/>
      </c>
      <c r="U80" s="7">
        <f>IFERROR(IF(OR($P80="",NOT(ISTEXT($P80))),"",'Materials'!$J$82),"")</f>
        <v/>
      </c>
      <c r="V80" s="7">
        <f>IFERROR(IF(OR($P80="",NOT(ISTEXT($P80))),"",'Materials'!$K$82),"")</f>
        <v/>
      </c>
      <c r="W80" s="7">
        <f>IFERROR(IF(OR($P80="",NOT(ISTEXT($P80))),"",'Materials'!$L$82),"")</f>
        <v/>
      </c>
    </row>
    <row r="81" ht="28" customHeight="1">
      <c r="A81" s="6">
        <f>IFERROR(IF(OR('Materials'!$A$81="",NOT(ISTEXT('Materials'!$A$81))),"",'Materials'!$A$81),"")</f>
        <v/>
      </c>
      <c r="B81" s="3">
        <f>IFERROR(IF(OR($A81="",NOT(ISTEXT($A81))),"",'Materials'!$B$81),"")</f>
        <v/>
      </c>
      <c r="C81" s="3">
        <f>IFERROR(IF(OR($A81="",NOT(ISTEXT($A81))),"",'Materials'!$C$81),"")</f>
        <v/>
      </c>
      <c r="D81" s="6">
        <f>IFERROR(IF(OR($A81="",NOT(ISTEXT($A81))),"",'Materials'!$D$81),"")</f>
        <v/>
      </c>
      <c r="E81" s="3">
        <f>IFERROR(IF(OR($A81="",NOT(ISTEXT($A81))),"",'Materials'!$E$81),"")</f>
        <v/>
      </c>
      <c r="F81" s="7">
        <f>IFERROR(IF(OR($A81="",NOT(ISTEXT($A81))),"",'Materials'!$F$81),"")</f>
        <v/>
      </c>
      <c r="G81" s="7">
        <f>IFERROR(IF(OR($A81="",NOT(ISTEXT($A81))),"",'Materials'!$G$81),"")</f>
        <v/>
      </c>
      <c r="H81" s="7">
        <f>IFERROR(IF(OR($A81="",NOT(ISTEXT($A81))),"",'Materials'!$H$81),"")</f>
        <v/>
      </c>
      <c r="I81" s="7">
        <f>IFERROR(IF(OR($A81="",NOT(ISTEXT($A81))),"",'Materials'!$I$81),"")</f>
        <v/>
      </c>
      <c r="J81" s="7">
        <f>IFERROR(IF(OR($A81="",NOT(ISTEXT($A81))),"",'Materials'!$J$81),"")</f>
        <v/>
      </c>
      <c r="K81" s="7">
        <f>IFERROR(IF(OR($A81="",NOT(ISTEXT($A81))),"",'Materials'!$K$81),"")</f>
        <v/>
      </c>
      <c r="L81" s="7">
        <f>IFERROR(IF(OR($A81="",NOT(ISTEXT($A81))),"",'Materials'!$L$81),"")</f>
        <v/>
      </c>
      <c r="M81" s="6">
        <f>IFERROR(IF(OR($A81="",NOT(ISTEXT($A81))),"",'Materials'!$M$81),"")</f>
        <v/>
      </c>
      <c r="P81" s="6">
        <f>IFERROR(IF(AND(ISTEXT('Materials'!$A$83),'Materials'!$A$83&lt;&gt;"",'Materials'!$M$83="SHORTAGE"),'Materials'!$A$83,""),"")</f>
        <v/>
      </c>
      <c r="Q81" s="3">
        <f>IFERROR(IF(OR($P81="",NOT(ISTEXT($P81))),"",'Materials'!$B$83),"")</f>
        <v/>
      </c>
      <c r="R81" s="3">
        <f>IFERROR(IF(OR($P81="",NOT(ISTEXT($P81))),"",'Materials'!$C$83),"")</f>
        <v/>
      </c>
      <c r="S81" s="6">
        <f>IFERROR(IF(OR($P81="",NOT(ISTEXT($P81))),"",'Materials'!$D$83),"")</f>
        <v/>
      </c>
      <c r="T81" s="3">
        <f>IFERROR(IF(OR($P81="",NOT(ISTEXT($P81))),"",'Materials'!$E$83),"")</f>
        <v/>
      </c>
      <c r="U81" s="7">
        <f>IFERROR(IF(OR($P81="",NOT(ISTEXT($P81))),"",'Materials'!$J$83),"")</f>
        <v/>
      </c>
      <c r="V81" s="7">
        <f>IFERROR(IF(OR($P81="",NOT(ISTEXT($P81))),"",'Materials'!$K$83),"")</f>
        <v/>
      </c>
      <c r="W81" s="7">
        <f>IFERROR(IF(OR($P81="",NOT(ISTEXT($P81))),"",'Materials'!$L$83),"")</f>
        <v/>
      </c>
    </row>
    <row r="82" ht="28" customHeight="1">
      <c r="A82" s="6">
        <f>IFERROR(IF(OR('Materials'!$A$82="",NOT(ISTEXT('Materials'!$A$82))),"",'Materials'!$A$82),"")</f>
        <v/>
      </c>
      <c r="B82" s="3">
        <f>IFERROR(IF(OR($A82="",NOT(ISTEXT($A82))),"",'Materials'!$B$82),"")</f>
        <v/>
      </c>
      <c r="C82" s="3">
        <f>IFERROR(IF(OR($A82="",NOT(ISTEXT($A82))),"",'Materials'!$C$82),"")</f>
        <v/>
      </c>
      <c r="D82" s="6">
        <f>IFERROR(IF(OR($A82="",NOT(ISTEXT($A82))),"",'Materials'!$D$82),"")</f>
        <v/>
      </c>
      <c r="E82" s="3">
        <f>IFERROR(IF(OR($A82="",NOT(ISTEXT($A82))),"",'Materials'!$E$82),"")</f>
        <v/>
      </c>
      <c r="F82" s="7">
        <f>IFERROR(IF(OR($A82="",NOT(ISTEXT($A82))),"",'Materials'!$F$82),"")</f>
        <v/>
      </c>
      <c r="G82" s="7">
        <f>IFERROR(IF(OR($A82="",NOT(ISTEXT($A82))),"",'Materials'!$G$82),"")</f>
        <v/>
      </c>
      <c r="H82" s="7">
        <f>IFERROR(IF(OR($A82="",NOT(ISTEXT($A82))),"",'Materials'!$H$82),"")</f>
        <v/>
      </c>
      <c r="I82" s="7">
        <f>IFERROR(IF(OR($A82="",NOT(ISTEXT($A82))),"",'Materials'!$I$82),"")</f>
        <v/>
      </c>
      <c r="J82" s="7">
        <f>IFERROR(IF(OR($A82="",NOT(ISTEXT($A82))),"",'Materials'!$J$82),"")</f>
        <v/>
      </c>
      <c r="K82" s="7">
        <f>IFERROR(IF(OR($A82="",NOT(ISTEXT($A82))),"",'Materials'!$K$82),"")</f>
        <v/>
      </c>
      <c r="L82" s="7">
        <f>IFERROR(IF(OR($A82="",NOT(ISTEXT($A82))),"",'Materials'!$L$82),"")</f>
        <v/>
      </c>
      <c r="M82" s="6">
        <f>IFERROR(IF(OR($A82="",NOT(ISTEXT($A82))),"",'Materials'!$M$82),"")</f>
        <v/>
      </c>
      <c r="P82" s="6">
        <f>IFERROR(IF(AND(ISTEXT('Materials'!$A$84),'Materials'!$A$84&lt;&gt;"",'Materials'!$M$84="SHORTAGE"),'Materials'!$A$84,""),"")</f>
        <v/>
      </c>
      <c r="Q82" s="3">
        <f>IFERROR(IF(OR($P82="",NOT(ISTEXT($P82))),"",'Materials'!$B$84),"")</f>
        <v/>
      </c>
      <c r="R82" s="3">
        <f>IFERROR(IF(OR($P82="",NOT(ISTEXT($P82))),"",'Materials'!$C$84),"")</f>
        <v/>
      </c>
      <c r="S82" s="6">
        <f>IFERROR(IF(OR($P82="",NOT(ISTEXT($P82))),"",'Materials'!$D$84),"")</f>
        <v/>
      </c>
      <c r="T82" s="3">
        <f>IFERROR(IF(OR($P82="",NOT(ISTEXT($P82))),"",'Materials'!$E$84),"")</f>
        <v/>
      </c>
      <c r="U82" s="7">
        <f>IFERROR(IF(OR($P82="",NOT(ISTEXT($P82))),"",'Materials'!$J$84),"")</f>
        <v/>
      </c>
      <c r="V82" s="7">
        <f>IFERROR(IF(OR($P82="",NOT(ISTEXT($P82))),"",'Materials'!$K$84),"")</f>
        <v/>
      </c>
      <c r="W82" s="7">
        <f>IFERROR(IF(OR($P82="",NOT(ISTEXT($P82))),"",'Materials'!$L$84),"")</f>
        <v/>
      </c>
    </row>
    <row r="83" ht="28" customHeight="1">
      <c r="A83" s="6">
        <f>IFERROR(IF(OR('Materials'!$A$83="",NOT(ISTEXT('Materials'!$A$83))),"",'Materials'!$A$83),"")</f>
        <v/>
      </c>
      <c r="B83" s="3">
        <f>IFERROR(IF(OR($A83="",NOT(ISTEXT($A83))),"",'Materials'!$B$83),"")</f>
        <v/>
      </c>
      <c r="C83" s="3">
        <f>IFERROR(IF(OR($A83="",NOT(ISTEXT($A83))),"",'Materials'!$C$83),"")</f>
        <v/>
      </c>
      <c r="D83" s="6">
        <f>IFERROR(IF(OR($A83="",NOT(ISTEXT($A83))),"",'Materials'!$D$83),"")</f>
        <v/>
      </c>
      <c r="E83" s="3">
        <f>IFERROR(IF(OR($A83="",NOT(ISTEXT($A83))),"",'Materials'!$E$83),"")</f>
        <v/>
      </c>
      <c r="F83" s="7">
        <f>IFERROR(IF(OR($A83="",NOT(ISTEXT($A83))),"",'Materials'!$F$83),"")</f>
        <v/>
      </c>
      <c r="G83" s="7">
        <f>IFERROR(IF(OR($A83="",NOT(ISTEXT($A83))),"",'Materials'!$G$83),"")</f>
        <v/>
      </c>
      <c r="H83" s="7">
        <f>IFERROR(IF(OR($A83="",NOT(ISTEXT($A83))),"",'Materials'!$H$83),"")</f>
        <v/>
      </c>
      <c r="I83" s="7">
        <f>IFERROR(IF(OR($A83="",NOT(ISTEXT($A83))),"",'Materials'!$I$83),"")</f>
        <v/>
      </c>
      <c r="J83" s="7">
        <f>IFERROR(IF(OR($A83="",NOT(ISTEXT($A83))),"",'Materials'!$J$83),"")</f>
        <v/>
      </c>
      <c r="K83" s="7">
        <f>IFERROR(IF(OR($A83="",NOT(ISTEXT($A83))),"",'Materials'!$K$83),"")</f>
        <v/>
      </c>
      <c r="L83" s="7">
        <f>IFERROR(IF(OR($A83="",NOT(ISTEXT($A83))),"",'Materials'!$L$83),"")</f>
        <v/>
      </c>
      <c r="M83" s="6">
        <f>IFERROR(IF(OR($A83="",NOT(ISTEXT($A83))),"",'Materials'!$M$83),"")</f>
        <v/>
      </c>
      <c r="P83" s="6">
        <f>IFERROR(IF(AND(ISTEXT('Materials'!$A$85),'Materials'!$A$85&lt;&gt;"",'Materials'!$M$85="SHORTAGE"),'Materials'!$A$85,""),"")</f>
        <v/>
      </c>
      <c r="Q83" s="3">
        <f>IFERROR(IF(OR($P83="",NOT(ISTEXT($P83))),"",'Materials'!$B$85),"")</f>
        <v/>
      </c>
      <c r="R83" s="3">
        <f>IFERROR(IF(OR($P83="",NOT(ISTEXT($P83))),"",'Materials'!$C$85),"")</f>
        <v/>
      </c>
      <c r="S83" s="6">
        <f>IFERROR(IF(OR($P83="",NOT(ISTEXT($P83))),"",'Materials'!$D$85),"")</f>
        <v/>
      </c>
      <c r="T83" s="3">
        <f>IFERROR(IF(OR($P83="",NOT(ISTEXT($P83))),"",'Materials'!$E$85),"")</f>
        <v/>
      </c>
      <c r="U83" s="7">
        <f>IFERROR(IF(OR($P83="",NOT(ISTEXT($P83))),"",'Materials'!$J$85),"")</f>
        <v/>
      </c>
      <c r="V83" s="7">
        <f>IFERROR(IF(OR($P83="",NOT(ISTEXT($P83))),"",'Materials'!$K$85),"")</f>
        <v/>
      </c>
      <c r="W83" s="7">
        <f>IFERROR(IF(OR($P83="",NOT(ISTEXT($P83))),"",'Materials'!$L$85),"")</f>
        <v/>
      </c>
    </row>
    <row r="84" ht="28" customHeight="1">
      <c r="A84" s="6">
        <f>IFERROR(IF(OR('Materials'!$A$84="",NOT(ISTEXT('Materials'!$A$84))),"",'Materials'!$A$84),"")</f>
        <v/>
      </c>
      <c r="B84" s="3">
        <f>IFERROR(IF(OR($A84="",NOT(ISTEXT($A84))),"",'Materials'!$B$84),"")</f>
        <v/>
      </c>
      <c r="C84" s="3">
        <f>IFERROR(IF(OR($A84="",NOT(ISTEXT($A84))),"",'Materials'!$C$84),"")</f>
        <v/>
      </c>
      <c r="D84" s="6">
        <f>IFERROR(IF(OR($A84="",NOT(ISTEXT($A84))),"",'Materials'!$D$84),"")</f>
        <v/>
      </c>
      <c r="E84" s="3">
        <f>IFERROR(IF(OR($A84="",NOT(ISTEXT($A84))),"",'Materials'!$E$84),"")</f>
        <v/>
      </c>
      <c r="F84" s="7">
        <f>IFERROR(IF(OR($A84="",NOT(ISTEXT($A84))),"",'Materials'!$F$84),"")</f>
        <v/>
      </c>
      <c r="G84" s="7">
        <f>IFERROR(IF(OR($A84="",NOT(ISTEXT($A84))),"",'Materials'!$G$84),"")</f>
        <v/>
      </c>
      <c r="H84" s="7">
        <f>IFERROR(IF(OR($A84="",NOT(ISTEXT($A84))),"",'Materials'!$H$84),"")</f>
        <v/>
      </c>
      <c r="I84" s="7">
        <f>IFERROR(IF(OR($A84="",NOT(ISTEXT($A84))),"",'Materials'!$I$84),"")</f>
        <v/>
      </c>
      <c r="J84" s="7">
        <f>IFERROR(IF(OR($A84="",NOT(ISTEXT($A84))),"",'Materials'!$J$84),"")</f>
        <v/>
      </c>
      <c r="K84" s="7">
        <f>IFERROR(IF(OR($A84="",NOT(ISTEXT($A84))),"",'Materials'!$K$84),"")</f>
        <v/>
      </c>
      <c r="L84" s="7">
        <f>IFERROR(IF(OR($A84="",NOT(ISTEXT($A84))),"",'Materials'!$L$84),"")</f>
        <v/>
      </c>
      <c r="M84" s="6">
        <f>IFERROR(IF(OR($A84="",NOT(ISTEXT($A84))),"",'Materials'!$M$84),"")</f>
        <v/>
      </c>
      <c r="P84" s="6">
        <f>IFERROR(IF(AND(ISTEXT('Materials'!$A$86),'Materials'!$A$86&lt;&gt;"",'Materials'!$M$86="SHORTAGE"),'Materials'!$A$86,""),"")</f>
        <v/>
      </c>
      <c r="Q84" s="3">
        <f>IFERROR(IF(OR($P84="",NOT(ISTEXT($P84))),"",'Materials'!$B$86),"")</f>
        <v/>
      </c>
      <c r="R84" s="3">
        <f>IFERROR(IF(OR($P84="",NOT(ISTEXT($P84))),"",'Materials'!$C$86),"")</f>
        <v/>
      </c>
      <c r="S84" s="6">
        <f>IFERROR(IF(OR($P84="",NOT(ISTEXT($P84))),"",'Materials'!$D$86),"")</f>
        <v/>
      </c>
      <c r="T84" s="3">
        <f>IFERROR(IF(OR($P84="",NOT(ISTEXT($P84))),"",'Materials'!$E$86),"")</f>
        <v/>
      </c>
      <c r="U84" s="7">
        <f>IFERROR(IF(OR($P84="",NOT(ISTEXT($P84))),"",'Materials'!$J$86),"")</f>
        <v/>
      </c>
      <c r="V84" s="7">
        <f>IFERROR(IF(OR($P84="",NOT(ISTEXT($P84))),"",'Materials'!$K$86),"")</f>
        <v/>
      </c>
      <c r="W84" s="7">
        <f>IFERROR(IF(OR($P84="",NOT(ISTEXT($P84))),"",'Materials'!$L$86),"")</f>
        <v/>
      </c>
    </row>
    <row r="85" ht="28" customHeight="1">
      <c r="A85" s="6">
        <f>IFERROR(IF(OR('Materials'!$A$85="",NOT(ISTEXT('Materials'!$A$85))),"",'Materials'!$A$85),"")</f>
        <v/>
      </c>
      <c r="B85" s="3">
        <f>IFERROR(IF(OR($A85="",NOT(ISTEXT($A85))),"",'Materials'!$B$85),"")</f>
        <v/>
      </c>
      <c r="C85" s="3">
        <f>IFERROR(IF(OR($A85="",NOT(ISTEXT($A85))),"",'Materials'!$C$85),"")</f>
        <v/>
      </c>
      <c r="D85" s="6">
        <f>IFERROR(IF(OR($A85="",NOT(ISTEXT($A85))),"",'Materials'!$D$85),"")</f>
        <v/>
      </c>
      <c r="E85" s="3">
        <f>IFERROR(IF(OR($A85="",NOT(ISTEXT($A85))),"",'Materials'!$E$85),"")</f>
        <v/>
      </c>
      <c r="F85" s="7">
        <f>IFERROR(IF(OR($A85="",NOT(ISTEXT($A85))),"",'Materials'!$F$85),"")</f>
        <v/>
      </c>
      <c r="G85" s="7">
        <f>IFERROR(IF(OR($A85="",NOT(ISTEXT($A85))),"",'Materials'!$G$85),"")</f>
        <v/>
      </c>
      <c r="H85" s="7">
        <f>IFERROR(IF(OR($A85="",NOT(ISTEXT($A85))),"",'Materials'!$H$85),"")</f>
        <v/>
      </c>
      <c r="I85" s="7">
        <f>IFERROR(IF(OR($A85="",NOT(ISTEXT($A85))),"",'Materials'!$I$85),"")</f>
        <v/>
      </c>
      <c r="J85" s="7">
        <f>IFERROR(IF(OR($A85="",NOT(ISTEXT($A85))),"",'Materials'!$J$85),"")</f>
        <v/>
      </c>
      <c r="K85" s="7">
        <f>IFERROR(IF(OR($A85="",NOT(ISTEXT($A85))),"",'Materials'!$K$85),"")</f>
        <v/>
      </c>
      <c r="L85" s="7">
        <f>IFERROR(IF(OR($A85="",NOT(ISTEXT($A85))),"",'Materials'!$L$85),"")</f>
        <v/>
      </c>
      <c r="M85" s="6">
        <f>IFERROR(IF(OR($A85="",NOT(ISTEXT($A85))),"",'Materials'!$M$85),"")</f>
        <v/>
      </c>
      <c r="P85" s="6">
        <f>IFERROR(IF(AND(ISTEXT('Materials'!$A$87),'Materials'!$A$87&lt;&gt;"",'Materials'!$M$87="SHORTAGE"),'Materials'!$A$87,""),"")</f>
        <v/>
      </c>
      <c r="Q85" s="3">
        <f>IFERROR(IF(OR($P85="",NOT(ISTEXT($P85))),"",'Materials'!$B$87),"")</f>
        <v/>
      </c>
      <c r="R85" s="3">
        <f>IFERROR(IF(OR($P85="",NOT(ISTEXT($P85))),"",'Materials'!$C$87),"")</f>
        <v/>
      </c>
      <c r="S85" s="6">
        <f>IFERROR(IF(OR($P85="",NOT(ISTEXT($P85))),"",'Materials'!$D$87),"")</f>
        <v/>
      </c>
      <c r="T85" s="3">
        <f>IFERROR(IF(OR($P85="",NOT(ISTEXT($P85))),"",'Materials'!$E$87),"")</f>
        <v/>
      </c>
      <c r="U85" s="7">
        <f>IFERROR(IF(OR($P85="",NOT(ISTEXT($P85))),"",'Materials'!$J$87),"")</f>
        <v/>
      </c>
      <c r="V85" s="7">
        <f>IFERROR(IF(OR($P85="",NOT(ISTEXT($P85))),"",'Materials'!$K$87),"")</f>
        <v/>
      </c>
      <c r="W85" s="7">
        <f>IFERROR(IF(OR($P85="",NOT(ISTEXT($P85))),"",'Materials'!$L$87),"")</f>
        <v/>
      </c>
    </row>
    <row r="86" ht="28" customHeight="1">
      <c r="A86" s="6">
        <f>IFERROR(IF(OR('Materials'!$A$86="",NOT(ISTEXT('Materials'!$A$86))),"",'Materials'!$A$86),"")</f>
        <v/>
      </c>
      <c r="B86" s="3">
        <f>IFERROR(IF(OR($A86="",NOT(ISTEXT($A86))),"",'Materials'!$B$86),"")</f>
        <v/>
      </c>
      <c r="C86" s="3">
        <f>IFERROR(IF(OR($A86="",NOT(ISTEXT($A86))),"",'Materials'!$C$86),"")</f>
        <v/>
      </c>
      <c r="D86" s="6">
        <f>IFERROR(IF(OR($A86="",NOT(ISTEXT($A86))),"",'Materials'!$D$86),"")</f>
        <v/>
      </c>
      <c r="E86" s="3">
        <f>IFERROR(IF(OR($A86="",NOT(ISTEXT($A86))),"",'Materials'!$E$86),"")</f>
        <v/>
      </c>
      <c r="F86" s="7">
        <f>IFERROR(IF(OR($A86="",NOT(ISTEXT($A86))),"",'Materials'!$F$86),"")</f>
        <v/>
      </c>
      <c r="G86" s="7">
        <f>IFERROR(IF(OR($A86="",NOT(ISTEXT($A86))),"",'Materials'!$G$86),"")</f>
        <v/>
      </c>
      <c r="H86" s="7">
        <f>IFERROR(IF(OR($A86="",NOT(ISTEXT($A86))),"",'Materials'!$H$86),"")</f>
        <v/>
      </c>
      <c r="I86" s="7">
        <f>IFERROR(IF(OR($A86="",NOT(ISTEXT($A86))),"",'Materials'!$I$86),"")</f>
        <v/>
      </c>
      <c r="J86" s="7">
        <f>IFERROR(IF(OR($A86="",NOT(ISTEXT($A86))),"",'Materials'!$J$86),"")</f>
        <v/>
      </c>
      <c r="K86" s="7">
        <f>IFERROR(IF(OR($A86="",NOT(ISTEXT($A86))),"",'Materials'!$K$86),"")</f>
        <v/>
      </c>
      <c r="L86" s="7">
        <f>IFERROR(IF(OR($A86="",NOT(ISTEXT($A86))),"",'Materials'!$L$86),"")</f>
        <v/>
      </c>
      <c r="M86" s="6">
        <f>IFERROR(IF(OR($A86="",NOT(ISTEXT($A86))),"",'Materials'!$M$86),"")</f>
        <v/>
      </c>
      <c r="P86" s="6">
        <f>IFERROR(IF(AND(ISTEXT('Materials'!$A$88),'Materials'!$A$88&lt;&gt;"",'Materials'!$M$88="SHORTAGE"),'Materials'!$A$88,""),"")</f>
        <v/>
      </c>
      <c r="Q86" s="3">
        <f>IFERROR(IF(OR($P86="",NOT(ISTEXT($P86))),"",'Materials'!$B$88),"")</f>
        <v/>
      </c>
      <c r="R86" s="3">
        <f>IFERROR(IF(OR($P86="",NOT(ISTEXT($P86))),"",'Materials'!$C$88),"")</f>
        <v/>
      </c>
      <c r="S86" s="6">
        <f>IFERROR(IF(OR($P86="",NOT(ISTEXT($P86))),"",'Materials'!$D$88),"")</f>
        <v/>
      </c>
      <c r="T86" s="3">
        <f>IFERROR(IF(OR($P86="",NOT(ISTEXT($P86))),"",'Materials'!$E$88),"")</f>
        <v/>
      </c>
      <c r="U86" s="7">
        <f>IFERROR(IF(OR($P86="",NOT(ISTEXT($P86))),"",'Materials'!$J$88),"")</f>
        <v/>
      </c>
      <c r="V86" s="7">
        <f>IFERROR(IF(OR($P86="",NOT(ISTEXT($P86))),"",'Materials'!$K$88),"")</f>
        <v/>
      </c>
      <c r="W86" s="7">
        <f>IFERROR(IF(OR($P86="",NOT(ISTEXT($P86))),"",'Materials'!$L$88),"")</f>
        <v/>
      </c>
    </row>
    <row r="87" ht="28" customHeight="1">
      <c r="A87" s="6">
        <f>IFERROR(IF(OR('Materials'!$A$87="",NOT(ISTEXT('Materials'!$A$87))),"",'Materials'!$A$87),"")</f>
        <v/>
      </c>
      <c r="B87" s="3">
        <f>IFERROR(IF(OR($A87="",NOT(ISTEXT($A87))),"",'Materials'!$B$87),"")</f>
        <v/>
      </c>
      <c r="C87" s="3">
        <f>IFERROR(IF(OR($A87="",NOT(ISTEXT($A87))),"",'Materials'!$C$87),"")</f>
        <v/>
      </c>
      <c r="D87" s="6">
        <f>IFERROR(IF(OR($A87="",NOT(ISTEXT($A87))),"",'Materials'!$D$87),"")</f>
        <v/>
      </c>
      <c r="E87" s="3">
        <f>IFERROR(IF(OR($A87="",NOT(ISTEXT($A87))),"",'Materials'!$E$87),"")</f>
        <v/>
      </c>
      <c r="F87" s="7">
        <f>IFERROR(IF(OR($A87="",NOT(ISTEXT($A87))),"",'Materials'!$F$87),"")</f>
        <v/>
      </c>
      <c r="G87" s="7">
        <f>IFERROR(IF(OR($A87="",NOT(ISTEXT($A87))),"",'Materials'!$G$87),"")</f>
        <v/>
      </c>
      <c r="H87" s="7">
        <f>IFERROR(IF(OR($A87="",NOT(ISTEXT($A87))),"",'Materials'!$H$87),"")</f>
        <v/>
      </c>
      <c r="I87" s="7">
        <f>IFERROR(IF(OR($A87="",NOT(ISTEXT($A87))),"",'Materials'!$I$87),"")</f>
        <v/>
      </c>
      <c r="J87" s="7">
        <f>IFERROR(IF(OR($A87="",NOT(ISTEXT($A87))),"",'Materials'!$J$87),"")</f>
        <v/>
      </c>
      <c r="K87" s="7">
        <f>IFERROR(IF(OR($A87="",NOT(ISTEXT($A87))),"",'Materials'!$K$87),"")</f>
        <v/>
      </c>
      <c r="L87" s="7">
        <f>IFERROR(IF(OR($A87="",NOT(ISTEXT($A87))),"",'Materials'!$L$87),"")</f>
        <v/>
      </c>
      <c r="M87" s="6">
        <f>IFERROR(IF(OR($A87="",NOT(ISTEXT($A87))),"",'Materials'!$M$87),"")</f>
        <v/>
      </c>
      <c r="P87" s="6">
        <f>IFERROR(IF(AND(ISTEXT('Materials'!$A$89),'Materials'!$A$89&lt;&gt;"",'Materials'!$M$89="SHORTAGE"),'Materials'!$A$89,""),"")</f>
        <v/>
      </c>
      <c r="Q87" s="3">
        <f>IFERROR(IF(OR($P87="",NOT(ISTEXT($P87))),"",'Materials'!$B$89),"")</f>
        <v/>
      </c>
      <c r="R87" s="3">
        <f>IFERROR(IF(OR($P87="",NOT(ISTEXT($P87))),"",'Materials'!$C$89),"")</f>
        <v/>
      </c>
      <c r="S87" s="6">
        <f>IFERROR(IF(OR($P87="",NOT(ISTEXT($P87))),"",'Materials'!$D$89),"")</f>
        <v/>
      </c>
      <c r="T87" s="3">
        <f>IFERROR(IF(OR($P87="",NOT(ISTEXT($P87))),"",'Materials'!$E$89),"")</f>
        <v/>
      </c>
      <c r="U87" s="7">
        <f>IFERROR(IF(OR($P87="",NOT(ISTEXT($P87))),"",'Materials'!$J$89),"")</f>
        <v/>
      </c>
      <c r="V87" s="7">
        <f>IFERROR(IF(OR($P87="",NOT(ISTEXT($P87))),"",'Materials'!$K$89),"")</f>
        <v/>
      </c>
      <c r="W87" s="7">
        <f>IFERROR(IF(OR($P87="",NOT(ISTEXT($P87))),"",'Materials'!$L$89),"")</f>
        <v/>
      </c>
    </row>
    <row r="88" ht="28" customHeight="1">
      <c r="A88" s="6">
        <f>IFERROR(IF(OR('Materials'!$A$88="",NOT(ISTEXT('Materials'!$A$88))),"",'Materials'!$A$88),"")</f>
        <v/>
      </c>
      <c r="B88" s="3">
        <f>IFERROR(IF(OR($A88="",NOT(ISTEXT($A88))),"",'Materials'!$B$88),"")</f>
        <v/>
      </c>
      <c r="C88" s="3">
        <f>IFERROR(IF(OR($A88="",NOT(ISTEXT($A88))),"",'Materials'!$C$88),"")</f>
        <v/>
      </c>
      <c r="D88" s="6">
        <f>IFERROR(IF(OR($A88="",NOT(ISTEXT($A88))),"",'Materials'!$D$88),"")</f>
        <v/>
      </c>
      <c r="E88" s="3">
        <f>IFERROR(IF(OR($A88="",NOT(ISTEXT($A88))),"",'Materials'!$E$88),"")</f>
        <v/>
      </c>
      <c r="F88" s="7">
        <f>IFERROR(IF(OR($A88="",NOT(ISTEXT($A88))),"",'Materials'!$F$88),"")</f>
        <v/>
      </c>
      <c r="G88" s="7">
        <f>IFERROR(IF(OR($A88="",NOT(ISTEXT($A88))),"",'Materials'!$G$88),"")</f>
        <v/>
      </c>
      <c r="H88" s="7">
        <f>IFERROR(IF(OR($A88="",NOT(ISTEXT($A88))),"",'Materials'!$H$88),"")</f>
        <v/>
      </c>
      <c r="I88" s="7">
        <f>IFERROR(IF(OR($A88="",NOT(ISTEXT($A88))),"",'Materials'!$I$88),"")</f>
        <v/>
      </c>
      <c r="J88" s="7">
        <f>IFERROR(IF(OR($A88="",NOT(ISTEXT($A88))),"",'Materials'!$J$88),"")</f>
        <v/>
      </c>
      <c r="K88" s="7">
        <f>IFERROR(IF(OR($A88="",NOT(ISTEXT($A88))),"",'Materials'!$K$88),"")</f>
        <v/>
      </c>
      <c r="L88" s="7">
        <f>IFERROR(IF(OR($A88="",NOT(ISTEXT($A88))),"",'Materials'!$L$88),"")</f>
        <v/>
      </c>
      <c r="M88" s="6">
        <f>IFERROR(IF(OR($A88="",NOT(ISTEXT($A88))),"",'Materials'!$M$88),"")</f>
        <v/>
      </c>
      <c r="P88" s="6">
        <f>IFERROR(IF(AND(ISTEXT('Materials'!$A$90),'Materials'!$A$90&lt;&gt;"",'Materials'!$M$90="SHORTAGE"),'Materials'!$A$90,""),"")</f>
        <v/>
      </c>
      <c r="Q88" s="3">
        <f>IFERROR(IF(OR($P88="",NOT(ISTEXT($P88))),"",'Materials'!$B$90),"")</f>
        <v/>
      </c>
      <c r="R88" s="3">
        <f>IFERROR(IF(OR($P88="",NOT(ISTEXT($P88))),"",'Materials'!$C$90),"")</f>
        <v/>
      </c>
      <c r="S88" s="6">
        <f>IFERROR(IF(OR($P88="",NOT(ISTEXT($P88))),"",'Materials'!$D$90),"")</f>
        <v/>
      </c>
      <c r="T88" s="3">
        <f>IFERROR(IF(OR($P88="",NOT(ISTEXT($P88))),"",'Materials'!$E$90),"")</f>
        <v/>
      </c>
      <c r="U88" s="7">
        <f>IFERROR(IF(OR($P88="",NOT(ISTEXT($P88))),"",'Materials'!$J$90),"")</f>
        <v/>
      </c>
      <c r="V88" s="7">
        <f>IFERROR(IF(OR($P88="",NOT(ISTEXT($P88))),"",'Materials'!$K$90),"")</f>
        <v/>
      </c>
      <c r="W88" s="7">
        <f>IFERROR(IF(OR($P88="",NOT(ISTEXT($P88))),"",'Materials'!$L$90),"")</f>
        <v/>
      </c>
    </row>
    <row r="89" ht="28" customHeight="1">
      <c r="A89" s="6">
        <f>IFERROR(IF(OR('Materials'!$A$89="",NOT(ISTEXT('Materials'!$A$89))),"",'Materials'!$A$89),"")</f>
        <v/>
      </c>
      <c r="B89" s="3">
        <f>IFERROR(IF(OR($A89="",NOT(ISTEXT($A89))),"",'Materials'!$B$89),"")</f>
        <v/>
      </c>
      <c r="C89" s="3">
        <f>IFERROR(IF(OR($A89="",NOT(ISTEXT($A89))),"",'Materials'!$C$89),"")</f>
        <v/>
      </c>
      <c r="D89" s="6">
        <f>IFERROR(IF(OR($A89="",NOT(ISTEXT($A89))),"",'Materials'!$D$89),"")</f>
        <v/>
      </c>
      <c r="E89" s="3">
        <f>IFERROR(IF(OR($A89="",NOT(ISTEXT($A89))),"",'Materials'!$E$89),"")</f>
        <v/>
      </c>
      <c r="F89" s="7">
        <f>IFERROR(IF(OR($A89="",NOT(ISTEXT($A89))),"",'Materials'!$F$89),"")</f>
        <v/>
      </c>
      <c r="G89" s="7">
        <f>IFERROR(IF(OR($A89="",NOT(ISTEXT($A89))),"",'Materials'!$G$89),"")</f>
        <v/>
      </c>
      <c r="H89" s="7">
        <f>IFERROR(IF(OR($A89="",NOT(ISTEXT($A89))),"",'Materials'!$H$89),"")</f>
        <v/>
      </c>
      <c r="I89" s="7">
        <f>IFERROR(IF(OR($A89="",NOT(ISTEXT($A89))),"",'Materials'!$I$89),"")</f>
        <v/>
      </c>
      <c r="J89" s="7">
        <f>IFERROR(IF(OR($A89="",NOT(ISTEXT($A89))),"",'Materials'!$J$89),"")</f>
        <v/>
      </c>
      <c r="K89" s="7">
        <f>IFERROR(IF(OR($A89="",NOT(ISTEXT($A89))),"",'Materials'!$K$89),"")</f>
        <v/>
      </c>
      <c r="L89" s="7">
        <f>IFERROR(IF(OR($A89="",NOT(ISTEXT($A89))),"",'Materials'!$L$89),"")</f>
        <v/>
      </c>
      <c r="M89" s="6">
        <f>IFERROR(IF(OR($A89="",NOT(ISTEXT($A89))),"",'Materials'!$M$89),"")</f>
        <v/>
      </c>
      <c r="P89" s="6">
        <f>IFERROR(IF(AND(ISTEXT('Materials'!$A$91),'Materials'!$A$91&lt;&gt;"",'Materials'!$M$91="SHORTAGE"),'Materials'!$A$91,""),"")</f>
        <v/>
      </c>
      <c r="Q89" s="3">
        <f>IFERROR(IF(OR($P89="",NOT(ISTEXT($P89))),"",'Materials'!$B$91),"")</f>
        <v/>
      </c>
      <c r="R89" s="3">
        <f>IFERROR(IF(OR($P89="",NOT(ISTEXT($P89))),"",'Materials'!$C$91),"")</f>
        <v/>
      </c>
      <c r="S89" s="6">
        <f>IFERROR(IF(OR($P89="",NOT(ISTEXT($P89))),"",'Materials'!$D$91),"")</f>
        <v/>
      </c>
      <c r="T89" s="3">
        <f>IFERROR(IF(OR($P89="",NOT(ISTEXT($P89))),"",'Materials'!$E$91),"")</f>
        <v/>
      </c>
      <c r="U89" s="7">
        <f>IFERROR(IF(OR($P89="",NOT(ISTEXT($P89))),"",'Materials'!$J$91),"")</f>
        <v/>
      </c>
      <c r="V89" s="7">
        <f>IFERROR(IF(OR($P89="",NOT(ISTEXT($P89))),"",'Materials'!$K$91),"")</f>
        <v/>
      </c>
      <c r="W89" s="7">
        <f>IFERROR(IF(OR($P89="",NOT(ISTEXT($P89))),"",'Materials'!$L$91),"")</f>
        <v/>
      </c>
    </row>
    <row r="90" ht="28" customHeight="1">
      <c r="A90" s="6">
        <f>IFERROR(IF(OR('Materials'!$A$90="",NOT(ISTEXT('Materials'!$A$90))),"",'Materials'!$A$90),"")</f>
        <v/>
      </c>
      <c r="B90" s="3">
        <f>IFERROR(IF(OR($A90="",NOT(ISTEXT($A90))),"",'Materials'!$B$90),"")</f>
        <v/>
      </c>
      <c r="C90" s="3">
        <f>IFERROR(IF(OR($A90="",NOT(ISTEXT($A90))),"",'Materials'!$C$90),"")</f>
        <v/>
      </c>
      <c r="D90" s="6">
        <f>IFERROR(IF(OR($A90="",NOT(ISTEXT($A90))),"",'Materials'!$D$90),"")</f>
        <v/>
      </c>
      <c r="E90" s="3">
        <f>IFERROR(IF(OR($A90="",NOT(ISTEXT($A90))),"",'Materials'!$E$90),"")</f>
        <v/>
      </c>
      <c r="F90" s="7">
        <f>IFERROR(IF(OR($A90="",NOT(ISTEXT($A90))),"",'Materials'!$F$90),"")</f>
        <v/>
      </c>
      <c r="G90" s="7">
        <f>IFERROR(IF(OR($A90="",NOT(ISTEXT($A90))),"",'Materials'!$G$90),"")</f>
        <v/>
      </c>
      <c r="H90" s="7">
        <f>IFERROR(IF(OR($A90="",NOT(ISTEXT($A90))),"",'Materials'!$H$90),"")</f>
        <v/>
      </c>
      <c r="I90" s="7">
        <f>IFERROR(IF(OR($A90="",NOT(ISTEXT($A90))),"",'Materials'!$I$90),"")</f>
        <v/>
      </c>
      <c r="J90" s="7">
        <f>IFERROR(IF(OR($A90="",NOT(ISTEXT($A90))),"",'Materials'!$J$90),"")</f>
        <v/>
      </c>
      <c r="K90" s="7">
        <f>IFERROR(IF(OR($A90="",NOT(ISTEXT($A90))),"",'Materials'!$K$90),"")</f>
        <v/>
      </c>
      <c r="L90" s="7">
        <f>IFERROR(IF(OR($A90="",NOT(ISTEXT($A90))),"",'Materials'!$L$90),"")</f>
        <v/>
      </c>
      <c r="M90" s="6">
        <f>IFERROR(IF(OR($A90="",NOT(ISTEXT($A90))),"",'Materials'!$M$90),"")</f>
        <v/>
      </c>
      <c r="P90" s="6">
        <f>IFERROR(IF(AND(ISTEXT('Materials'!$A$92),'Materials'!$A$92&lt;&gt;"",'Materials'!$M$92="SHORTAGE"),'Materials'!$A$92,""),"")</f>
        <v/>
      </c>
      <c r="Q90" s="3">
        <f>IFERROR(IF(OR($P90="",NOT(ISTEXT($P90))),"",'Materials'!$B$92),"")</f>
        <v/>
      </c>
      <c r="R90" s="3">
        <f>IFERROR(IF(OR($P90="",NOT(ISTEXT($P90))),"",'Materials'!$C$92),"")</f>
        <v/>
      </c>
      <c r="S90" s="6">
        <f>IFERROR(IF(OR($P90="",NOT(ISTEXT($P90))),"",'Materials'!$D$92),"")</f>
        <v/>
      </c>
      <c r="T90" s="3">
        <f>IFERROR(IF(OR($P90="",NOT(ISTEXT($P90))),"",'Materials'!$E$92),"")</f>
        <v/>
      </c>
      <c r="U90" s="7">
        <f>IFERROR(IF(OR($P90="",NOT(ISTEXT($P90))),"",'Materials'!$J$92),"")</f>
        <v/>
      </c>
      <c r="V90" s="7">
        <f>IFERROR(IF(OR($P90="",NOT(ISTEXT($P90))),"",'Materials'!$K$92),"")</f>
        <v/>
      </c>
      <c r="W90" s="7">
        <f>IFERROR(IF(OR($P90="",NOT(ISTEXT($P90))),"",'Materials'!$L$92),"")</f>
        <v/>
      </c>
    </row>
    <row r="91" ht="28" customHeight="1">
      <c r="A91" s="6">
        <f>IFERROR(IF(OR('Materials'!$A$91="",NOT(ISTEXT('Materials'!$A$91))),"",'Materials'!$A$91),"")</f>
        <v/>
      </c>
      <c r="B91" s="3">
        <f>IFERROR(IF(OR($A91="",NOT(ISTEXT($A91))),"",'Materials'!$B$91),"")</f>
        <v/>
      </c>
      <c r="C91" s="3">
        <f>IFERROR(IF(OR($A91="",NOT(ISTEXT($A91))),"",'Materials'!$C$91),"")</f>
        <v/>
      </c>
      <c r="D91" s="6">
        <f>IFERROR(IF(OR($A91="",NOT(ISTEXT($A91))),"",'Materials'!$D$91),"")</f>
        <v/>
      </c>
      <c r="E91" s="3">
        <f>IFERROR(IF(OR($A91="",NOT(ISTEXT($A91))),"",'Materials'!$E$91),"")</f>
        <v/>
      </c>
      <c r="F91" s="7">
        <f>IFERROR(IF(OR($A91="",NOT(ISTEXT($A91))),"",'Materials'!$F$91),"")</f>
        <v/>
      </c>
      <c r="G91" s="7">
        <f>IFERROR(IF(OR($A91="",NOT(ISTEXT($A91))),"",'Materials'!$G$91),"")</f>
        <v/>
      </c>
      <c r="H91" s="7">
        <f>IFERROR(IF(OR($A91="",NOT(ISTEXT($A91))),"",'Materials'!$H$91),"")</f>
        <v/>
      </c>
      <c r="I91" s="7">
        <f>IFERROR(IF(OR($A91="",NOT(ISTEXT($A91))),"",'Materials'!$I$91),"")</f>
        <v/>
      </c>
      <c r="J91" s="7">
        <f>IFERROR(IF(OR($A91="",NOT(ISTEXT($A91))),"",'Materials'!$J$91),"")</f>
        <v/>
      </c>
      <c r="K91" s="7">
        <f>IFERROR(IF(OR($A91="",NOT(ISTEXT($A91))),"",'Materials'!$K$91),"")</f>
        <v/>
      </c>
      <c r="L91" s="7">
        <f>IFERROR(IF(OR($A91="",NOT(ISTEXT($A91))),"",'Materials'!$L$91),"")</f>
        <v/>
      </c>
      <c r="M91" s="6">
        <f>IFERROR(IF(OR($A91="",NOT(ISTEXT($A91))),"",'Materials'!$M$91),"")</f>
        <v/>
      </c>
      <c r="P91" s="6">
        <f>IFERROR(IF(AND(ISTEXT('Materials'!$A$93),'Materials'!$A$93&lt;&gt;"",'Materials'!$M$93="SHORTAGE"),'Materials'!$A$93,""),"")</f>
        <v/>
      </c>
      <c r="Q91" s="3">
        <f>IFERROR(IF(OR($P91="",NOT(ISTEXT($P91))),"",'Materials'!$B$93),"")</f>
        <v/>
      </c>
      <c r="R91" s="3">
        <f>IFERROR(IF(OR($P91="",NOT(ISTEXT($P91))),"",'Materials'!$C$93),"")</f>
        <v/>
      </c>
      <c r="S91" s="6">
        <f>IFERROR(IF(OR($P91="",NOT(ISTEXT($P91))),"",'Materials'!$D$93),"")</f>
        <v/>
      </c>
      <c r="T91" s="3">
        <f>IFERROR(IF(OR($P91="",NOT(ISTEXT($P91))),"",'Materials'!$E$93),"")</f>
        <v/>
      </c>
      <c r="U91" s="7">
        <f>IFERROR(IF(OR($P91="",NOT(ISTEXT($P91))),"",'Materials'!$J$93),"")</f>
        <v/>
      </c>
      <c r="V91" s="7">
        <f>IFERROR(IF(OR($P91="",NOT(ISTEXT($P91))),"",'Materials'!$K$93),"")</f>
        <v/>
      </c>
      <c r="W91" s="7">
        <f>IFERROR(IF(OR($P91="",NOT(ISTEXT($P91))),"",'Materials'!$L$93),"")</f>
        <v/>
      </c>
    </row>
    <row r="92" ht="28" customHeight="1">
      <c r="A92" s="6">
        <f>IFERROR(IF(OR('Materials'!$A$92="",NOT(ISTEXT('Materials'!$A$92))),"",'Materials'!$A$92),"")</f>
        <v/>
      </c>
      <c r="B92" s="3">
        <f>IFERROR(IF(OR($A92="",NOT(ISTEXT($A92))),"",'Materials'!$B$92),"")</f>
        <v/>
      </c>
      <c r="C92" s="3">
        <f>IFERROR(IF(OR($A92="",NOT(ISTEXT($A92))),"",'Materials'!$C$92),"")</f>
        <v/>
      </c>
      <c r="D92" s="6">
        <f>IFERROR(IF(OR($A92="",NOT(ISTEXT($A92))),"",'Materials'!$D$92),"")</f>
        <v/>
      </c>
      <c r="E92" s="3">
        <f>IFERROR(IF(OR($A92="",NOT(ISTEXT($A92))),"",'Materials'!$E$92),"")</f>
        <v/>
      </c>
      <c r="F92" s="7">
        <f>IFERROR(IF(OR($A92="",NOT(ISTEXT($A92))),"",'Materials'!$F$92),"")</f>
        <v/>
      </c>
      <c r="G92" s="7">
        <f>IFERROR(IF(OR($A92="",NOT(ISTEXT($A92))),"",'Materials'!$G$92),"")</f>
        <v/>
      </c>
      <c r="H92" s="7">
        <f>IFERROR(IF(OR($A92="",NOT(ISTEXT($A92))),"",'Materials'!$H$92),"")</f>
        <v/>
      </c>
      <c r="I92" s="7">
        <f>IFERROR(IF(OR($A92="",NOT(ISTEXT($A92))),"",'Materials'!$I$92),"")</f>
        <v/>
      </c>
      <c r="J92" s="7">
        <f>IFERROR(IF(OR($A92="",NOT(ISTEXT($A92))),"",'Materials'!$J$92),"")</f>
        <v/>
      </c>
      <c r="K92" s="7">
        <f>IFERROR(IF(OR($A92="",NOT(ISTEXT($A92))),"",'Materials'!$K$92),"")</f>
        <v/>
      </c>
      <c r="L92" s="7">
        <f>IFERROR(IF(OR($A92="",NOT(ISTEXT($A92))),"",'Materials'!$L$92),"")</f>
        <v/>
      </c>
      <c r="M92" s="6">
        <f>IFERROR(IF(OR($A92="",NOT(ISTEXT($A92))),"",'Materials'!$M$92),"")</f>
        <v/>
      </c>
      <c r="P92" s="6">
        <f>IFERROR(IF(AND(ISTEXT('Materials'!$A$94),'Materials'!$A$94&lt;&gt;"",'Materials'!$M$94="SHORTAGE"),'Materials'!$A$94,""),"")</f>
        <v/>
      </c>
      <c r="Q92" s="3">
        <f>IFERROR(IF(OR($P92="",NOT(ISTEXT($P92))),"",'Materials'!$B$94),"")</f>
        <v/>
      </c>
      <c r="R92" s="3">
        <f>IFERROR(IF(OR($P92="",NOT(ISTEXT($P92))),"",'Materials'!$C$94),"")</f>
        <v/>
      </c>
      <c r="S92" s="6">
        <f>IFERROR(IF(OR($P92="",NOT(ISTEXT($P92))),"",'Materials'!$D$94),"")</f>
        <v/>
      </c>
      <c r="T92" s="3">
        <f>IFERROR(IF(OR($P92="",NOT(ISTEXT($P92))),"",'Materials'!$E$94),"")</f>
        <v/>
      </c>
      <c r="U92" s="7">
        <f>IFERROR(IF(OR($P92="",NOT(ISTEXT($P92))),"",'Materials'!$J$94),"")</f>
        <v/>
      </c>
      <c r="V92" s="7">
        <f>IFERROR(IF(OR($P92="",NOT(ISTEXT($P92))),"",'Materials'!$K$94),"")</f>
        <v/>
      </c>
      <c r="W92" s="7">
        <f>IFERROR(IF(OR($P92="",NOT(ISTEXT($P92))),"",'Materials'!$L$94),"")</f>
        <v/>
      </c>
    </row>
    <row r="93" ht="28" customHeight="1">
      <c r="A93" s="6">
        <f>IFERROR(IF(OR('Materials'!$A$93="",NOT(ISTEXT('Materials'!$A$93))),"",'Materials'!$A$93),"")</f>
        <v/>
      </c>
      <c r="B93" s="3">
        <f>IFERROR(IF(OR($A93="",NOT(ISTEXT($A93))),"",'Materials'!$B$93),"")</f>
        <v/>
      </c>
      <c r="C93" s="3">
        <f>IFERROR(IF(OR($A93="",NOT(ISTEXT($A93))),"",'Materials'!$C$93),"")</f>
        <v/>
      </c>
      <c r="D93" s="6">
        <f>IFERROR(IF(OR($A93="",NOT(ISTEXT($A93))),"",'Materials'!$D$93),"")</f>
        <v/>
      </c>
      <c r="E93" s="3">
        <f>IFERROR(IF(OR($A93="",NOT(ISTEXT($A93))),"",'Materials'!$E$93),"")</f>
        <v/>
      </c>
      <c r="F93" s="7">
        <f>IFERROR(IF(OR($A93="",NOT(ISTEXT($A93))),"",'Materials'!$F$93),"")</f>
        <v/>
      </c>
      <c r="G93" s="7">
        <f>IFERROR(IF(OR($A93="",NOT(ISTEXT($A93))),"",'Materials'!$G$93),"")</f>
        <v/>
      </c>
      <c r="H93" s="7">
        <f>IFERROR(IF(OR($A93="",NOT(ISTEXT($A93))),"",'Materials'!$H$93),"")</f>
        <v/>
      </c>
      <c r="I93" s="7">
        <f>IFERROR(IF(OR($A93="",NOT(ISTEXT($A93))),"",'Materials'!$I$93),"")</f>
        <v/>
      </c>
      <c r="J93" s="7">
        <f>IFERROR(IF(OR($A93="",NOT(ISTEXT($A93))),"",'Materials'!$J$93),"")</f>
        <v/>
      </c>
      <c r="K93" s="7">
        <f>IFERROR(IF(OR($A93="",NOT(ISTEXT($A93))),"",'Materials'!$K$93),"")</f>
        <v/>
      </c>
      <c r="L93" s="7">
        <f>IFERROR(IF(OR($A93="",NOT(ISTEXT($A93))),"",'Materials'!$L$93),"")</f>
        <v/>
      </c>
      <c r="M93" s="6">
        <f>IFERROR(IF(OR($A93="",NOT(ISTEXT($A93))),"",'Materials'!$M$93),"")</f>
        <v/>
      </c>
      <c r="P93" s="6">
        <f>IFERROR(IF(AND(ISTEXT('Materials'!$A$95),'Materials'!$A$95&lt;&gt;"",'Materials'!$M$95="SHORTAGE"),'Materials'!$A$95,""),"")</f>
        <v/>
      </c>
      <c r="Q93" s="3">
        <f>IFERROR(IF(OR($P93="",NOT(ISTEXT($P93))),"",'Materials'!$B$95),"")</f>
        <v/>
      </c>
      <c r="R93" s="3">
        <f>IFERROR(IF(OR($P93="",NOT(ISTEXT($P93))),"",'Materials'!$C$95),"")</f>
        <v/>
      </c>
      <c r="S93" s="6">
        <f>IFERROR(IF(OR($P93="",NOT(ISTEXT($P93))),"",'Materials'!$D$95),"")</f>
        <v/>
      </c>
      <c r="T93" s="3">
        <f>IFERROR(IF(OR($P93="",NOT(ISTEXT($P93))),"",'Materials'!$E$95),"")</f>
        <v/>
      </c>
      <c r="U93" s="7">
        <f>IFERROR(IF(OR($P93="",NOT(ISTEXT($P93))),"",'Materials'!$J$95),"")</f>
        <v/>
      </c>
      <c r="V93" s="7">
        <f>IFERROR(IF(OR($P93="",NOT(ISTEXT($P93))),"",'Materials'!$K$95),"")</f>
        <v/>
      </c>
      <c r="W93" s="7">
        <f>IFERROR(IF(OR($P93="",NOT(ISTEXT($P93))),"",'Materials'!$L$95),"")</f>
        <v/>
      </c>
    </row>
    <row r="94" ht="28" customHeight="1">
      <c r="A94" s="6">
        <f>IFERROR(IF(OR('Materials'!$A$94="",NOT(ISTEXT('Materials'!$A$94))),"",'Materials'!$A$94),"")</f>
        <v/>
      </c>
      <c r="B94" s="3">
        <f>IFERROR(IF(OR($A94="",NOT(ISTEXT($A94))),"",'Materials'!$B$94),"")</f>
        <v/>
      </c>
      <c r="C94" s="3">
        <f>IFERROR(IF(OR($A94="",NOT(ISTEXT($A94))),"",'Materials'!$C$94),"")</f>
        <v/>
      </c>
      <c r="D94" s="6">
        <f>IFERROR(IF(OR($A94="",NOT(ISTEXT($A94))),"",'Materials'!$D$94),"")</f>
        <v/>
      </c>
      <c r="E94" s="3">
        <f>IFERROR(IF(OR($A94="",NOT(ISTEXT($A94))),"",'Materials'!$E$94),"")</f>
        <v/>
      </c>
      <c r="F94" s="7">
        <f>IFERROR(IF(OR($A94="",NOT(ISTEXT($A94))),"",'Materials'!$F$94),"")</f>
        <v/>
      </c>
      <c r="G94" s="7">
        <f>IFERROR(IF(OR($A94="",NOT(ISTEXT($A94))),"",'Materials'!$G$94),"")</f>
        <v/>
      </c>
      <c r="H94" s="7">
        <f>IFERROR(IF(OR($A94="",NOT(ISTEXT($A94))),"",'Materials'!$H$94),"")</f>
        <v/>
      </c>
      <c r="I94" s="7">
        <f>IFERROR(IF(OR($A94="",NOT(ISTEXT($A94))),"",'Materials'!$I$94),"")</f>
        <v/>
      </c>
      <c r="J94" s="7">
        <f>IFERROR(IF(OR($A94="",NOT(ISTEXT($A94))),"",'Materials'!$J$94),"")</f>
        <v/>
      </c>
      <c r="K94" s="7">
        <f>IFERROR(IF(OR($A94="",NOT(ISTEXT($A94))),"",'Materials'!$K$94),"")</f>
        <v/>
      </c>
      <c r="L94" s="7">
        <f>IFERROR(IF(OR($A94="",NOT(ISTEXT($A94))),"",'Materials'!$L$94),"")</f>
        <v/>
      </c>
      <c r="M94" s="6">
        <f>IFERROR(IF(OR($A94="",NOT(ISTEXT($A94))),"",'Materials'!$M$94),"")</f>
        <v/>
      </c>
      <c r="P94" s="6">
        <f>IFERROR(IF(AND(ISTEXT('Materials'!$A$96),'Materials'!$A$96&lt;&gt;"",'Materials'!$M$96="SHORTAGE"),'Materials'!$A$96,""),"")</f>
        <v/>
      </c>
      <c r="Q94" s="3">
        <f>IFERROR(IF(OR($P94="",NOT(ISTEXT($P94))),"",'Materials'!$B$96),"")</f>
        <v/>
      </c>
      <c r="R94" s="3">
        <f>IFERROR(IF(OR($P94="",NOT(ISTEXT($P94))),"",'Materials'!$C$96),"")</f>
        <v/>
      </c>
      <c r="S94" s="6">
        <f>IFERROR(IF(OR($P94="",NOT(ISTEXT($P94))),"",'Materials'!$D$96),"")</f>
        <v/>
      </c>
      <c r="T94" s="3">
        <f>IFERROR(IF(OR($P94="",NOT(ISTEXT($P94))),"",'Materials'!$E$96),"")</f>
        <v/>
      </c>
      <c r="U94" s="7">
        <f>IFERROR(IF(OR($P94="",NOT(ISTEXT($P94))),"",'Materials'!$J$96),"")</f>
        <v/>
      </c>
      <c r="V94" s="7">
        <f>IFERROR(IF(OR($P94="",NOT(ISTEXT($P94))),"",'Materials'!$K$96),"")</f>
        <v/>
      </c>
      <c r="W94" s="7">
        <f>IFERROR(IF(OR($P94="",NOT(ISTEXT($P94))),"",'Materials'!$L$96),"")</f>
        <v/>
      </c>
    </row>
    <row r="95" ht="28" customHeight="1">
      <c r="A95" s="6">
        <f>IFERROR(IF(OR('Materials'!$A$95="",NOT(ISTEXT('Materials'!$A$95))),"",'Materials'!$A$95),"")</f>
        <v/>
      </c>
      <c r="B95" s="3">
        <f>IFERROR(IF(OR($A95="",NOT(ISTEXT($A95))),"",'Materials'!$B$95),"")</f>
        <v/>
      </c>
      <c r="C95" s="3">
        <f>IFERROR(IF(OR($A95="",NOT(ISTEXT($A95))),"",'Materials'!$C$95),"")</f>
        <v/>
      </c>
      <c r="D95" s="6">
        <f>IFERROR(IF(OR($A95="",NOT(ISTEXT($A95))),"",'Materials'!$D$95),"")</f>
        <v/>
      </c>
      <c r="E95" s="3">
        <f>IFERROR(IF(OR($A95="",NOT(ISTEXT($A95))),"",'Materials'!$E$95),"")</f>
        <v/>
      </c>
      <c r="F95" s="7">
        <f>IFERROR(IF(OR($A95="",NOT(ISTEXT($A95))),"",'Materials'!$F$95),"")</f>
        <v/>
      </c>
      <c r="G95" s="7">
        <f>IFERROR(IF(OR($A95="",NOT(ISTEXT($A95))),"",'Materials'!$G$95),"")</f>
        <v/>
      </c>
      <c r="H95" s="7">
        <f>IFERROR(IF(OR($A95="",NOT(ISTEXT($A95))),"",'Materials'!$H$95),"")</f>
        <v/>
      </c>
      <c r="I95" s="7">
        <f>IFERROR(IF(OR($A95="",NOT(ISTEXT($A95))),"",'Materials'!$I$95),"")</f>
        <v/>
      </c>
      <c r="J95" s="7">
        <f>IFERROR(IF(OR($A95="",NOT(ISTEXT($A95))),"",'Materials'!$J$95),"")</f>
        <v/>
      </c>
      <c r="K95" s="7">
        <f>IFERROR(IF(OR($A95="",NOT(ISTEXT($A95))),"",'Materials'!$K$95),"")</f>
        <v/>
      </c>
      <c r="L95" s="7">
        <f>IFERROR(IF(OR($A95="",NOT(ISTEXT($A95))),"",'Materials'!$L$95),"")</f>
        <v/>
      </c>
      <c r="M95" s="6">
        <f>IFERROR(IF(OR($A95="",NOT(ISTEXT($A95))),"",'Materials'!$M$95),"")</f>
        <v/>
      </c>
      <c r="P95" s="6">
        <f>IFERROR(IF(AND(ISTEXT('Materials'!$A$97),'Materials'!$A$97&lt;&gt;"",'Materials'!$M$97="SHORTAGE"),'Materials'!$A$97,""),"")</f>
        <v/>
      </c>
      <c r="Q95" s="3">
        <f>IFERROR(IF(OR($P95="",NOT(ISTEXT($P95))),"",'Materials'!$B$97),"")</f>
        <v/>
      </c>
      <c r="R95" s="3">
        <f>IFERROR(IF(OR($P95="",NOT(ISTEXT($P95))),"",'Materials'!$C$97),"")</f>
        <v/>
      </c>
      <c r="S95" s="6">
        <f>IFERROR(IF(OR($P95="",NOT(ISTEXT($P95))),"",'Materials'!$D$97),"")</f>
        <v/>
      </c>
      <c r="T95" s="3">
        <f>IFERROR(IF(OR($P95="",NOT(ISTEXT($P95))),"",'Materials'!$E$97),"")</f>
        <v/>
      </c>
      <c r="U95" s="7">
        <f>IFERROR(IF(OR($P95="",NOT(ISTEXT($P95))),"",'Materials'!$J$97),"")</f>
        <v/>
      </c>
      <c r="V95" s="7">
        <f>IFERROR(IF(OR($P95="",NOT(ISTEXT($P95))),"",'Materials'!$K$97),"")</f>
        <v/>
      </c>
      <c r="W95" s="7">
        <f>IFERROR(IF(OR($P95="",NOT(ISTEXT($P95))),"",'Materials'!$L$97),"")</f>
        <v/>
      </c>
    </row>
    <row r="96" ht="28" customHeight="1">
      <c r="A96" s="6">
        <f>IFERROR(IF(OR('Materials'!$A$96="",NOT(ISTEXT('Materials'!$A$96))),"",'Materials'!$A$96),"")</f>
        <v/>
      </c>
      <c r="B96" s="3">
        <f>IFERROR(IF(OR($A96="",NOT(ISTEXT($A96))),"",'Materials'!$B$96),"")</f>
        <v/>
      </c>
      <c r="C96" s="3">
        <f>IFERROR(IF(OR($A96="",NOT(ISTEXT($A96))),"",'Materials'!$C$96),"")</f>
        <v/>
      </c>
      <c r="D96" s="6">
        <f>IFERROR(IF(OR($A96="",NOT(ISTEXT($A96))),"",'Materials'!$D$96),"")</f>
        <v/>
      </c>
      <c r="E96" s="3">
        <f>IFERROR(IF(OR($A96="",NOT(ISTEXT($A96))),"",'Materials'!$E$96),"")</f>
        <v/>
      </c>
      <c r="F96" s="7">
        <f>IFERROR(IF(OR($A96="",NOT(ISTEXT($A96))),"",'Materials'!$F$96),"")</f>
        <v/>
      </c>
      <c r="G96" s="7">
        <f>IFERROR(IF(OR($A96="",NOT(ISTEXT($A96))),"",'Materials'!$G$96),"")</f>
        <v/>
      </c>
      <c r="H96" s="7">
        <f>IFERROR(IF(OR($A96="",NOT(ISTEXT($A96))),"",'Materials'!$H$96),"")</f>
        <v/>
      </c>
      <c r="I96" s="7">
        <f>IFERROR(IF(OR($A96="",NOT(ISTEXT($A96))),"",'Materials'!$I$96),"")</f>
        <v/>
      </c>
      <c r="J96" s="7">
        <f>IFERROR(IF(OR($A96="",NOT(ISTEXT($A96))),"",'Materials'!$J$96),"")</f>
        <v/>
      </c>
      <c r="K96" s="7">
        <f>IFERROR(IF(OR($A96="",NOT(ISTEXT($A96))),"",'Materials'!$K$96),"")</f>
        <v/>
      </c>
      <c r="L96" s="7">
        <f>IFERROR(IF(OR($A96="",NOT(ISTEXT($A96))),"",'Materials'!$L$96),"")</f>
        <v/>
      </c>
      <c r="M96" s="6">
        <f>IFERROR(IF(OR($A96="",NOT(ISTEXT($A96))),"",'Materials'!$M$96),"")</f>
        <v/>
      </c>
      <c r="P96" s="6">
        <f>IFERROR(IF(AND(ISTEXT('Materials'!$A$98),'Materials'!$A$98&lt;&gt;"",'Materials'!$M$98="SHORTAGE"),'Materials'!$A$98,""),"")</f>
        <v/>
      </c>
      <c r="Q96" s="3">
        <f>IFERROR(IF(OR($P96="",NOT(ISTEXT($P96))),"",'Materials'!$B$98),"")</f>
        <v/>
      </c>
      <c r="R96" s="3">
        <f>IFERROR(IF(OR($P96="",NOT(ISTEXT($P96))),"",'Materials'!$C$98),"")</f>
        <v/>
      </c>
      <c r="S96" s="6">
        <f>IFERROR(IF(OR($P96="",NOT(ISTEXT($P96))),"",'Materials'!$D$98),"")</f>
        <v/>
      </c>
      <c r="T96" s="3">
        <f>IFERROR(IF(OR($P96="",NOT(ISTEXT($P96))),"",'Materials'!$E$98),"")</f>
        <v/>
      </c>
      <c r="U96" s="7">
        <f>IFERROR(IF(OR($P96="",NOT(ISTEXT($P96))),"",'Materials'!$J$98),"")</f>
        <v/>
      </c>
      <c r="V96" s="7">
        <f>IFERROR(IF(OR($P96="",NOT(ISTEXT($P96))),"",'Materials'!$K$98),"")</f>
        <v/>
      </c>
      <c r="W96" s="7">
        <f>IFERROR(IF(OR($P96="",NOT(ISTEXT($P96))),"",'Materials'!$L$98),"")</f>
        <v/>
      </c>
    </row>
    <row r="97" ht="28" customHeight="1">
      <c r="A97" s="6">
        <f>IFERROR(IF(OR('Materials'!$A$97="",NOT(ISTEXT('Materials'!$A$97))),"",'Materials'!$A$97),"")</f>
        <v/>
      </c>
      <c r="B97" s="3">
        <f>IFERROR(IF(OR($A97="",NOT(ISTEXT($A97))),"",'Materials'!$B$97),"")</f>
        <v/>
      </c>
      <c r="C97" s="3">
        <f>IFERROR(IF(OR($A97="",NOT(ISTEXT($A97))),"",'Materials'!$C$97),"")</f>
        <v/>
      </c>
      <c r="D97" s="6">
        <f>IFERROR(IF(OR($A97="",NOT(ISTEXT($A97))),"",'Materials'!$D$97),"")</f>
        <v/>
      </c>
      <c r="E97" s="3">
        <f>IFERROR(IF(OR($A97="",NOT(ISTEXT($A97))),"",'Materials'!$E$97),"")</f>
        <v/>
      </c>
      <c r="F97" s="7">
        <f>IFERROR(IF(OR($A97="",NOT(ISTEXT($A97))),"",'Materials'!$F$97),"")</f>
        <v/>
      </c>
      <c r="G97" s="7">
        <f>IFERROR(IF(OR($A97="",NOT(ISTEXT($A97))),"",'Materials'!$G$97),"")</f>
        <v/>
      </c>
      <c r="H97" s="7">
        <f>IFERROR(IF(OR($A97="",NOT(ISTEXT($A97))),"",'Materials'!$H$97),"")</f>
        <v/>
      </c>
      <c r="I97" s="7">
        <f>IFERROR(IF(OR($A97="",NOT(ISTEXT($A97))),"",'Materials'!$I$97),"")</f>
        <v/>
      </c>
      <c r="J97" s="7">
        <f>IFERROR(IF(OR($A97="",NOT(ISTEXT($A97))),"",'Materials'!$J$97),"")</f>
        <v/>
      </c>
      <c r="K97" s="7">
        <f>IFERROR(IF(OR($A97="",NOT(ISTEXT($A97))),"",'Materials'!$K$97),"")</f>
        <v/>
      </c>
      <c r="L97" s="7">
        <f>IFERROR(IF(OR($A97="",NOT(ISTEXT($A97))),"",'Materials'!$L$97),"")</f>
        <v/>
      </c>
      <c r="M97" s="6">
        <f>IFERROR(IF(OR($A97="",NOT(ISTEXT($A97))),"",'Materials'!$M$97),"")</f>
        <v/>
      </c>
      <c r="P97" s="6">
        <f>IFERROR(IF(AND(ISTEXT('Materials'!$A$99),'Materials'!$A$99&lt;&gt;"",'Materials'!$M$99="SHORTAGE"),'Materials'!$A$99,""),"")</f>
        <v/>
      </c>
      <c r="Q97" s="3">
        <f>IFERROR(IF(OR($P97="",NOT(ISTEXT($P97))),"",'Materials'!$B$99),"")</f>
        <v/>
      </c>
      <c r="R97" s="3">
        <f>IFERROR(IF(OR($P97="",NOT(ISTEXT($P97))),"",'Materials'!$C$99),"")</f>
        <v/>
      </c>
      <c r="S97" s="6">
        <f>IFERROR(IF(OR($P97="",NOT(ISTEXT($P97))),"",'Materials'!$D$99),"")</f>
        <v/>
      </c>
      <c r="T97" s="3">
        <f>IFERROR(IF(OR($P97="",NOT(ISTEXT($P97))),"",'Materials'!$E$99),"")</f>
        <v/>
      </c>
      <c r="U97" s="7">
        <f>IFERROR(IF(OR($P97="",NOT(ISTEXT($P97))),"",'Materials'!$J$99),"")</f>
        <v/>
      </c>
      <c r="V97" s="7">
        <f>IFERROR(IF(OR($P97="",NOT(ISTEXT($P97))),"",'Materials'!$K$99),"")</f>
        <v/>
      </c>
      <c r="W97" s="7">
        <f>IFERROR(IF(OR($P97="",NOT(ISTEXT($P97))),"",'Materials'!$L$99),"")</f>
        <v/>
      </c>
    </row>
    <row r="98" ht="28" customHeight="1">
      <c r="A98" s="6">
        <f>IFERROR(IF(OR('Materials'!$A$98="",NOT(ISTEXT('Materials'!$A$98))),"",'Materials'!$A$98),"")</f>
        <v/>
      </c>
      <c r="B98" s="3">
        <f>IFERROR(IF(OR($A98="",NOT(ISTEXT($A98))),"",'Materials'!$B$98),"")</f>
        <v/>
      </c>
      <c r="C98" s="3">
        <f>IFERROR(IF(OR($A98="",NOT(ISTEXT($A98))),"",'Materials'!$C$98),"")</f>
        <v/>
      </c>
      <c r="D98" s="6">
        <f>IFERROR(IF(OR($A98="",NOT(ISTEXT($A98))),"",'Materials'!$D$98),"")</f>
        <v/>
      </c>
      <c r="E98" s="3">
        <f>IFERROR(IF(OR($A98="",NOT(ISTEXT($A98))),"",'Materials'!$E$98),"")</f>
        <v/>
      </c>
      <c r="F98" s="7">
        <f>IFERROR(IF(OR($A98="",NOT(ISTEXT($A98))),"",'Materials'!$F$98),"")</f>
        <v/>
      </c>
      <c r="G98" s="7">
        <f>IFERROR(IF(OR($A98="",NOT(ISTEXT($A98))),"",'Materials'!$G$98),"")</f>
        <v/>
      </c>
      <c r="H98" s="7">
        <f>IFERROR(IF(OR($A98="",NOT(ISTEXT($A98))),"",'Materials'!$H$98),"")</f>
        <v/>
      </c>
      <c r="I98" s="7">
        <f>IFERROR(IF(OR($A98="",NOT(ISTEXT($A98))),"",'Materials'!$I$98),"")</f>
        <v/>
      </c>
      <c r="J98" s="7">
        <f>IFERROR(IF(OR($A98="",NOT(ISTEXT($A98))),"",'Materials'!$J$98),"")</f>
        <v/>
      </c>
      <c r="K98" s="7">
        <f>IFERROR(IF(OR($A98="",NOT(ISTEXT($A98))),"",'Materials'!$K$98),"")</f>
        <v/>
      </c>
      <c r="L98" s="7">
        <f>IFERROR(IF(OR($A98="",NOT(ISTEXT($A98))),"",'Materials'!$L$98),"")</f>
        <v/>
      </c>
      <c r="M98" s="6">
        <f>IFERROR(IF(OR($A98="",NOT(ISTEXT($A98))),"",'Materials'!$M$98),"")</f>
        <v/>
      </c>
      <c r="P98" s="6">
        <f>IFERROR(IF(AND(ISTEXT('Materials'!$A$100),'Materials'!$A$100&lt;&gt;"",'Materials'!$M$100="SHORTAGE"),'Materials'!$A$100,""),"")</f>
        <v/>
      </c>
      <c r="Q98" s="3">
        <f>IFERROR(IF(OR($P98="",NOT(ISTEXT($P98))),"",'Materials'!$B$100),"")</f>
        <v/>
      </c>
      <c r="R98" s="3">
        <f>IFERROR(IF(OR($P98="",NOT(ISTEXT($P98))),"",'Materials'!$C$100),"")</f>
        <v/>
      </c>
      <c r="S98" s="6">
        <f>IFERROR(IF(OR($P98="",NOT(ISTEXT($P98))),"",'Materials'!$D$100),"")</f>
        <v/>
      </c>
      <c r="T98" s="3">
        <f>IFERROR(IF(OR($P98="",NOT(ISTEXT($P98))),"",'Materials'!$E$100),"")</f>
        <v/>
      </c>
      <c r="U98" s="7">
        <f>IFERROR(IF(OR($P98="",NOT(ISTEXT($P98))),"",'Materials'!$J$100),"")</f>
        <v/>
      </c>
      <c r="V98" s="7">
        <f>IFERROR(IF(OR($P98="",NOT(ISTEXT($P98))),"",'Materials'!$K$100),"")</f>
        <v/>
      </c>
      <c r="W98" s="7">
        <f>IFERROR(IF(OR($P98="",NOT(ISTEXT($P98))),"",'Materials'!$L$100),"")</f>
        <v/>
      </c>
    </row>
    <row r="99" ht="28" customHeight="1">
      <c r="A99" s="6">
        <f>IFERROR(IF(OR('Materials'!$A$99="",NOT(ISTEXT('Materials'!$A$99))),"",'Materials'!$A$99),"")</f>
        <v/>
      </c>
      <c r="B99" s="3">
        <f>IFERROR(IF(OR($A99="",NOT(ISTEXT($A99))),"",'Materials'!$B$99),"")</f>
        <v/>
      </c>
      <c r="C99" s="3">
        <f>IFERROR(IF(OR($A99="",NOT(ISTEXT($A99))),"",'Materials'!$C$99),"")</f>
        <v/>
      </c>
      <c r="D99" s="6">
        <f>IFERROR(IF(OR($A99="",NOT(ISTEXT($A99))),"",'Materials'!$D$99),"")</f>
        <v/>
      </c>
      <c r="E99" s="3">
        <f>IFERROR(IF(OR($A99="",NOT(ISTEXT($A99))),"",'Materials'!$E$99),"")</f>
        <v/>
      </c>
      <c r="F99" s="7">
        <f>IFERROR(IF(OR($A99="",NOT(ISTEXT($A99))),"",'Materials'!$F$99),"")</f>
        <v/>
      </c>
      <c r="G99" s="7">
        <f>IFERROR(IF(OR($A99="",NOT(ISTEXT($A99))),"",'Materials'!$G$99),"")</f>
        <v/>
      </c>
      <c r="H99" s="7">
        <f>IFERROR(IF(OR($A99="",NOT(ISTEXT($A99))),"",'Materials'!$H$99),"")</f>
        <v/>
      </c>
      <c r="I99" s="7">
        <f>IFERROR(IF(OR($A99="",NOT(ISTEXT($A99))),"",'Materials'!$I$99),"")</f>
        <v/>
      </c>
      <c r="J99" s="7">
        <f>IFERROR(IF(OR($A99="",NOT(ISTEXT($A99))),"",'Materials'!$J$99),"")</f>
        <v/>
      </c>
      <c r="K99" s="7">
        <f>IFERROR(IF(OR($A99="",NOT(ISTEXT($A99))),"",'Materials'!$K$99),"")</f>
        <v/>
      </c>
      <c r="L99" s="7">
        <f>IFERROR(IF(OR($A99="",NOT(ISTEXT($A99))),"",'Materials'!$L$99),"")</f>
        <v/>
      </c>
      <c r="M99" s="6">
        <f>IFERROR(IF(OR($A99="",NOT(ISTEXT($A99))),"",'Materials'!$M$99),"")</f>
        <v/>
      </c>
      <c r="P99" s="6">
        <f>IFERROR(IF(AND(ISTEXT('Materials'!$A$101),'Materials'!$A$101&lt;&gt;"",'Materials'!$M$101="SHORTAGE"),'Materials'!$A$101,""),"")</f>
        <v/>
      </c>
      <c r="Q99" s="3">
        <f>IFERROR(IF(OR($P99="",NOT(ISTEXT($P99))),"",'Materials'!$B$101),"")</f>
        <v/>
      </c>
      <c r="R99" s="3">
        <f>IFERROR(IF(OR($P99="",NOT(ISTEXT($P99))),"",'Materials'!$C$101),"")</f>
        <v/>
      </c>
      <c r="S99" s="6">
        <f>IFERROR(IF(OR($P99="",NOT(ISTEXT($P99))),"",'Materials'!$D$101),"")</f>
        <v/>
      </c>
      <c r="T99" s="3">
        <f>IFERROR(IF(OR($P99="",NOT(ISTEXT($P99))),"",'Materials'!$E$101),"")</f>
        <v/>
      </c>
      <c r="U99" s="7">
        <f>IFERROR(IF(OR($P99="",NOT(ISTEXT($P99))),"",'Materials'!$J$101),"")</f>
        <v/>
      </c>
      <c r="V99" s="7">
        <f>IFERROR(IF(OR($P99="",NOT(ISTEXT($P99))),"",'Materials'!$K$101),"")</f>
        <v/>
      </c>
      <c r="W99" s="7">
        <f>IFERROR(IF(OR($P99="",NOT(ISTEXT($P99))),"",'Materials'!$L$101),"")</f>
        <v/>
      </c>
    </row>
    <row r="100" ht="28" customHeight="1">
      <c r="A100" s="6">
        <f>IFERROR(IF(OR('Materials'!$A$100="",NOT(ISTEXT('Materials'!$A$100))),"",'Materials'!$A$100),"")</f>
        <v/>
      </c>
      <c r="B100" s="3">
        <f>IFERROR(IF(OR($A100="",NOT(ISTEXT($A100))),"",'Materials'!$B$100),"")</f>
        <v/>
      </c>
      <c r="C100" s="3">
        <f>IFERROR(IF(OR($A100="",NOT(ISTEXT($A100))),"",'Materials'!$C$100),"")</f>
        <v/>
      </c>
      <c r="D100" s="6">
        <f>IFERROR(IF(OR($A100="",NOT(ISTEXT($A100))),"",'Materials'!$D$100),"")</f>
        <v/>
      </c>
      <c r="E100" s="3">
        <f>IFERROR(IF(OR($A100="",NOT(ISTEXT($A100))),"",'Materials'!$E$100),"")</f>
        <v/>
      </c>
      <c r="F100" s="7">
        <f>IFERROR(IF(OR($A100="",NOT(ISTEXT($A100))),"",'Materials'!$F$100),"")</f>
        <v/>
      </c>
      <c r="G100" s="7">
        <f>IFERROR(IF(OR($A100="",NOT(ISTEXT($A100))),"",'Materials'!$G$100),"")</f>
        <v/>
      </c>
      <c r="H100" s="7">
        <f>IFERROR(IF(OR($A100="",NOT(ISTEXT($A100))),"",'Materials'!$H$100),"")</f>
        <v/>
      </c>
      <c r="I100" s="7">
        <f>IFERROR(IF(OR($A100="",NOT(ISTEXT($A100))),"",'Materials'!$I$100),"")</f>
        <v/>
      </c>
      <c r="J100" s="7">
        <f>IFERROR(IF(OR($A100="",NOT(ISTEXT($A100))),"",'Materials'!$J$100),"")</f>
        <v/>
      </c>
      <c r="K100" s="7">
        <f>IFERROR(IF(OR($A100="",NOT(ISTEXT($A100))),"",'Materials'!$K$100),"")</f>
        <v/>
      </c>
      <c r="L100" s="7">
        <f>IFERROR(IF(OR($A100="",NOT(ISTEXT($A100))),"",'Materials'!$L$100),"")</f>
        <v/>
      </c>
      <c r="M100" s="6">
        <f>IFERROR(IF(OR($A100="",NOT(ISTEXT($A100))),"",'Materials'!$M$100),"")</f>
        <v/>
      </c>
      <c r="P100" s="6">
        <f>IFERROR(IF(AND(ISTEXT('Materials'!$A$102),'Materials'!$A$102&lt;&gt;"",'Materials'!$M$102="SHORTAGE"),'Materials'!$A$102,""),"")</f>
        <v/>
      </c>
      <c r="Q100" s="3">
        <f>IFERROR(IF(OR($P100="",NOT(ISTEXT($P100))),"",'Materials'!$B$102),"")</f>
        <v/>
      </c>
      <c r="R100" s="3">
        <f>IFERROR(IF(OR($P100="",NOT(ISTEXT($P100))),"",'Materials'!$C$102),"")</f>
        <v/>
      </c>
      <c r="S100" s="6">
        <f>IFERROR(IF(OR($P100="",NOT(ISTEXT($P100))),"",'Materials'!$D$102),"")</f>
        <v/>
      </c>
      <c r="T100" s="3">
        <f>IFERROR(IF(OR($P100="",NOT(ISTEXT($P100))),"",'Materials'!$E$102),"")</f>
        <v/>
      </c>
      <c r="U100" s="7">
        <f>IFERROR(IF(OR($P100="",NOT(ISTEXT($P100))),"",'Materials'!$J$102),"")</f>
        <v/>
      </c>
      <c r="V100" s="7">
        <f>IFERROR(IF(OR($P100="",NOT(ISTEXT($P100))),"",'Materials'!$K$102),"")</f>
        <v/>
      </c>
      <c r="W100" s="7">
        <f>IFERROR(IF(OR($P100="",NOT(ISTEXT($P100))),"",'Materials'!$L$102),"")</f>
        <v/>
      </c>
    </row>
    <row r="101" ht="28" customHeight="1">
      <c r="A101" s="6">
        <f>IFERROR(IF(OR('Materials'!$A$101="",NOT(ISTEXT('Materials'!$A$101))),"",'Materials'!$A$101),"")</f>
        <v/>
      </c>
      <c r="B101" s="3">
        <f>IFERROR(IF(OR($A101="",NOT(ISTEXT($A101))),"",'Materials'!$B$101),"")</f>
        <v/>
      </c>
      <c r="C101" s="3">
        <f>IFERROR(IF(OR($A101="",NOT(ISTEXT($A101))),"",'Materials'!$C$101),"")</f>
        <v/>
      </c>
      <c r="D101" s="6">
        <f>IFERROR(IF(OR($A101="",NOT(ISTEXT($A101))),"",'Materials'!$D$101),"")</f>
        <v/>
      </c>
      <c r="E101" s="3">
        <f>IFERROR(IF(OR($A101="",NOT(ISTEXT($A101))),"",'Materials'!$E$101),"")</f>
        <v/>
      </c>
      <c r="F101" s="7">
        <f>IFERROR(IF(OR($A101="",NOT(ISTEXT($A101))),"",'Materials'!$F$101),"")</f>
        <v/>
      </c>
      <c r="G101" s="7">
        <f>IFERROR(IF(OR($A101="",NOT(ISTEXT($A101))),"",'Materials'!$G$101),"")</f>
        <v/>
      </c>
      <c r="H101" s="7">
        <f>IFERROR(IF(OR($A101="",NOT(ISTEXT($A101))),"",'Materials'!$H$101),"")</f>
        <v/>
      </c>
      <c r="I101" s="7">
        <f>IFERROR(IF(OR($A101="",NOT(ISTEXT($A101))),"",'Materials'!$I$101),"")</f>
        <v/>
      </c>
      <c r="J101" s="7">
        <f>IFERROR(IF(OR($A101="",NOT(ISTEXT($A101))),"",'Materials'!$J$101),"")</f>
        <v/>
      </c>
      <c r="K101" s="7">
        <f>IFERROR(IF(OR($A101="",NOT(ISTEXT($A101))),"",'Materials'!$K$101),"")</f>
        <v/>
      </c>
      <c r="L101" s="7">
        <f>IFERROR(IF(OR($A101="",NOT(ISTEXT($A101))),"",'Materials'!$L$101),"")</f>
        <v/>
      </c>
      <c r="M101" s="6">
        <f>IFERROR(IF(OR($A101="",NOT(ISTEXT($A101))),"",'Materials'!$M$101),"")</f>
        <v/>
      </c>
      <c r="P101" s="6">
        <f>IFERROR(IF(AND(ISTEXT('Materials'!$A$103),'Materials'!$A$103&lt;&gt;"",'Materials'!$M$103="SHORTAGE"),'Materials'!$A$103,""),"")</f>
        <v/>
      </c>
      <c r="Q101" s="3">
        <f>IFERROR(IF(OR($P101="",NOT(ISTEXT($P101))),"",'Materials'!$B$103),"")</f>
        <v/>
      </c>
      <c r="R101" s="3">
        <f>IFERROR(IF(OR($P101="",NOT(ISTEXT($P101))),"",'Materials'!$C$103),"")</f>
        <v/>
      </c>
      <c r="S101" s="6">
        <f>IFERROR(IF(OR($P101="",NOT(ISTEXT($P101))),"",'Materials'!$D$103),"")</f>
        <v/>
      </c>
      <c r="T101" s="3">
        <f>IFERROR(IF(OR($P101="",NOT(ISTEXT($P101))),"",'Materials'!$E$103),"")</f>
        <v/>
      </c>
      <c r="U101" s="7">
        <f>IFERROR(IF(OR($P101="",NOT(ISTEXT($P101))),"",'Materials'!$J$103),"")</f>
        <v/>
      </c>
      <c r="V101" s="7">
        <f>IFERROR(IF(OR($P101="",NOT(ISTEXT($P101))),"",'Materials'!$K$103),"")</f>
        <v/>
      </c>
      <c r="W101" s="7">
        <f>IFERROR(IF(OR($P101="",NOT(ISTEXT($P101))),"",'Materials'!$L$103),"")</f>
        <v/>
      </c>
    </row>
    <row r="102" ht="28" customHeight="1">
      <c r="A102" s="6">
        <f>IFERROR(IF(OR('Materials'!$A$102="",NOT(ISTEXT('Materials'!$A$102))),"",'Materials'!$A$102),"")</f>
        <v/>
      </c>
      <c r="B102" s="3">
        <f>IFERROR(IF(OR($A102="",NOT(ISTEXT($A102))),"",'Materials'!$B$102),"")</f>
        <v/>
      </c>
      <c r="C102" s="3">
        <f>IFERROR(IF(OR($A102="",NOT(ISTEXT($A102))),"",'Materials'!$C$102),"")</f>
        <v/>
      </c>
      <c r="D102" s="6">
        <f>IFERROR(IF(OR($A102="",NOT(ISTEXT($A102))),"",'Materials'!$D$102),"")</f>
        <v/>
      </c>
      <c r="E102" s="3">
        <f>IFERROR(IF(OR($A102="",NOT(ISTEXT($A102))),"",'Materials'!$E$102),"")</f>
        <v/>
      </c>
      <c r="F102" s="7">
        <f>IFERROR(IF(OR($A102="",NOT(ISTEXT($A102))),"",'Materials'!$F$102),"")</f>
        <v/>
      </c>
      <c r="G102" s="7">
        <f>IFERROR(IF(OR($A102="",NOT(ISTEXT($A102))),"",'Materials'!$G$102),"")</f>
        <v/>
      </c>
      <c r="H102" s="7">
        <f>IFERROR(IF(OR($A102="",NOT(ISTEXT($A102))),"",'Materials'!$H$102),"")</f>
        <v/>
      </c>
      <c r="I102" s="7">
        <f>IFERROR(IF(OR($A102="",NOT(ISTEXT($A102))),"",'Materials'!$I$102),"")</f>
        <v/>
      </c>
      <c r="J102" s="7">
        <f>IFERROR(IF(OR($A102="",NOT(ISTEXT($A102))),"",'Materials'!$J$102),"")</f>
        <v/>
      </c>
      <c r="K102" s="7">
        <f>IFERROR(IF(OR($A102="",NOT(ISTEXT($A102))),"",'Materials'!$K$102),"")</f>
        <v/>
      </c>
      <c r="L102" s="7">
        <f>IFERROR(IF(OR($A102="",NOT(ISTEXT($A102))),"",'Materials'!$L$102),"")</f>
        <v/>
      </c>
      <c r="M102" s="6">
        <f>IFERROR(IF(OR($A102="",NOT(ISTEXT($A102))),"",'Materials'!$M$102),"")</f>
        <v/>
      </c>
      <c r="P102" s="6">
        <f>IFERROR(IF(AND(ISTEXT('Materials'!$A$104),'Materials'!$A$104&lt;&gt;"",'Materials'!$M$104="SHORTAGE"),'Materials'!$A$104,""),"")</f>
        <v/>
      </c>
      <c r="Q102" s="3">
        <f>IFERROR(IF(OR($P102="",NOT(ISTEXT($P102))),"",'Materials'!$B$104),"")</f>
        <v/>
      </c>
      <c r="R102" s="3">
        <f>IFERROR(IF(OR($P102="",NOT(ISTEXT($P102))),"",'Materials'!$C$104),"")</f>
        <v/>
      </c>
      <c r="S102" s="6">
        <f>IFERROR(IF(OR($P102="",NOT(ISTEXT($P102))),"",'Materials'!$D$104),"")</f>
        <v/>
      </c>
      <c r="T102" s="3">
        <f>IFERROR(IF(OR($P102="",NOT(ISTEXT($P102))),"",'Materials'!$E$104),"")</f>
        <v/>
      </c>
      <c r="U102" s="7">
        <f>IFERROR(IF(OR($P102="",NOT(ISTEXT($P102))),"",'Materials'!$J$104),"")</f>
        <v/>
      </c>
      <c r="V102" s="7">
        <f>IFERROR(IF(OR($P102="",NOT(ISTEXT($P102))),"",'Materials'!$K$104),"")</f>
        <v/>
      </c>
      <c r="W102" s="7">
        <f>IFERROR(IF(OR($P102="",NOT(ISTEXT($P102))),"",'Materials'!$L$104),"")</f>
        <v/>
      </c>
    </row>
    <row r="103" ht="28" customHeight="1">
      <c r="A103" s="6">
        <f>IFERROR(IF(OR('Materials'!$A$103="",NOT(ISTEXT('Materials'!$A$103))),"",'Materials'!$A$103),"")</f>
        <v/>
      </c>
      <c r="B103" s="3">
        <f>IFERROR(IF(OR($A103="",NOT(ISTEXT($A103))),"",'Materials'!$B$103),"")</f>
        <v/>
      </c>
      <c r="C103" s="3">
        <f>IFERROR(IF(OR($A103="",NOT(ISTEXT($A103))),"",'Materials'!$C$103),"")</f>
        <v/>
      </c>
      <c r="D103" s="6">
        <f>IFERROR(IF(OR($A103="",NOT(ISTEXT($A103))),"",'Materials'!$D$103),"")</f>
        <v/>
      </c>
      <c r="E103" s="3">
        <f>IFERROR(IF(OR($A103="",NOT(ISTEXT($A103))),"",'Materials'!$E$103),"")</f>
        <v/>
      </c>
      <c r="F103" s="7">
        <f>IFERROR(IF(OR($A103="",NOT(ISTEXT($A103))),"",'Materials'!$F$103),"")</f>
        <v/>
      </c>
      <c r="G103" s="7">
        <f>IFERROR(IF(OR($A103="",NOT(ISTEXT($A103))),"",'Materials'!$G$103),"")</f>
        <v/>
      </c>
      <c r="H103" s="7">
        <f>IFERROR(IF(OR($A103="",NOT(ISTEXT($A103))),"",'Materials'!$H$103),"")</f>
        <v/>
      </c>
      <c r="I103" s="7">
        <f>IFERROR(IF(OR($A103="",NOT(ISTEXT($A103))),"",'Materials'!$I$103),"")</f>
        <v/>
      </c>
      <c r="J103" s="7">
        <f>IFERROR(IF(OR($A103="",NOT(ISTEXT($A103))),"",'Materials'!$J$103),"")</f>
        <v/>
      </c>
      <c r="K103" s="7">
        <f>IFERROR(IF(OR($A103="",NOT(ISTEXT($A103))),"",'Materials'!$K$103),"")</f>
        <v/>
      </c>
      <c r="L103" s="7">
        <f>IFERROR(IF(OR($A103="",NOT(ISTEXT($A103))),"",'Materials'!$L$103),"")</f>
        <v/>
      </c>
      <c r="M103" s="6">
        <f>IFERROR(IF(OR($A103="",NOT(ISTEXT($A103))),"",'Materials'!$M$103),"")</f>
        <v/>
      </c>
      <c r="P103" s="6">
        <f>IFERROR(IF(AND(ISTEXT('Materials'!$A$105),'Materials'!$A$105&lt;&gt;"",'Materials'!$M$105="SHORTAGE"),'Materials'!$A$105,""),"")</f>
        <v/>
      </c>
      <c r="Q103" s="3">
        <f>IFERROR(IF(OR($P103="",NOT(ISTEXT($P103))),"",'Materials'!$B$105),"")</f>
        <v/>
      </c>
      <c r="R103" s="3">
        <f>IFERROR(IF(OR($P103="",NOT(ISTEXT($P103))),"",'Materials'!$C$105),"")</f>
        <v/>
      </c>
      <c r="S103" s="6">
        <f>IFERROR(IF(OR($P103="",NOT(ISTEXT($P103))),"",'Materials'!$D$105),"")</f>
        <v/>
      </c>
      <c r="T103" s="3">
        <f>IFERROR(IF(OR($P103="",NOT(ISTEXT($P103))),"",'Materials'!$E$105),"")</f>
        <v/>
      </c>
      <c r="U103" s="7">
        <f>IFERROR(IF(OR($P103="",NOT(ISTEXT($P103))),"",'Materials'!$J$105),"")</f>
        <v/>
      </c>
      <c r="V103" s="7">
        <f>IFERROR(IF(OR($P103="",NOT(ISTEXT($P103))),"",'Materials'!$K$105),"")</f>
        <v/>
      </c>
      <c r="W103" s="7">
        <f>IFERROR(IF(OR($P103="",NOT(ISTEXT($P103))),"",'Materials'!$L$105),"")</f>
        <v/>
      </c>
    </row>
    <row r="104" ht="28" customHeight="1">
      <c r="A104" s="6">
        <f>IFERROR(IF(OR('Materials'!$A$104="",NOT(ISTEXT('Materials'!$A$104))),"",'Materials'!$A$104),"")</f>
        <v/>
      </c>
      <c r="B104" s="3">
        <f>IFERROR(IF(OR($A104="",NOT(ISTEXT($A104))),"",'Materials'!$B$104),"")</f>
        <v/>
      </c>
      <c r="C104" s="3">
        <f>IFERROR(IF(OR($A104="",NOT(ISTEXT($A104))),"",'Materials'!$C$104),"")</f>
        <v/>
      </c>
      <c r="D104" s="6">
        <f>IFERROR(IF(OR($A104="",NOT(ISTEXT($A104))),"",'Materials'!$D$104),"")</f>
        <v/>
      </c>
      <c r="E104" s="3">
        <f>IFERROR(IF(OR($A104="",NOT(ISTEXT($A104))),"",'Materials'!$E$104),"")</f>
        <v/>
      </c>
      <c r="F104" s="7">
        <f>IFERROR(IF(OR($A104="",NOT(ISTEXT($A104))),"",'Materials'!$F$104),"")</f>
        <v/>
      </c>
      <c r="G104" s="7">
        <f>IFERROR(IF(OR($A104="",NOT(ISTEXT($A104))),"",'Materials'!$G$104),"")</f>
        <v/>
      </c>
      <c r="H104" s="7">
        <f>IFERROR(IF(OR($A104="",NOT(ISTEXT($A104))),"",'Materials'!$H$104),"")</f>
        <v/>
      </c>
      <c r="I104" s="7">
        <f>IFERROR(IF(OR($A104="",NOT(ISTEXT($A104))),"",'Materials'!$I$104),"")</f>
        <v/>
      </c>
      <c r="J104" s="7">
        <f>IFERROR(IF(OR($A104="",NOT(ISTEXT($A104))),"",'Materials'!$J$104),"")</f>
        <v/>
      </c>
      <c r="K104" s="7">
        <f>IFERROR(IF(OR($A104="",NOT(ISTEXT($A104))),"",'Materials'!$K$104),"")</f>
        <v/>
      </c>
      <c r="L104" s="7">
        <f>IFERROR(IF(OR($A104="",NOT(ISTEXT($A104))),"",'Materials'!$L$104),"")</f>
        <v/>
      </c>
      <c r="M104" s="6">
        <f>IFERROR(IF(OR($A104="",NOT(ISTEXT($A104))),"",'Materials'!$M$104),"")</f>
        <v/>
      </c>
      <c r="P104" s="6">
        <f>IFERROR(IF(AND(ISTEXT('Materials'!$A$106),'Materials'!$A$106&lt;&gt;"",'Materials'!$M$106="SHORTAGE"),'Materials'!$A$106,""),"")</f>
        <v/>
      </c>
      <c r="Q104" s="3">
        <f>IFERROR(IF(OR($P104="",NOT(ISTEXT($P104))),"",'Materials'!$B$106),"")</f>
        <v/>
      </c>
      <c r="R104" s="3">
        <f>IFERROR(IF(OR($P104="",NOT(ISTEXT($P104))),"",'Materials'!$C$106),"")</f>
        <v/>
      </c>
      <c r="S104" s="6">
        <f>IFERROR(IF(OR($P104="",NOT(ISTEXT($P104))),"",'Materials'!$D$106),"")</f>
        <v/>
      </c>
      <c r="T104" s="3">
        <f>IFERROR(IF(OR($P104="",NOT(ISTEXT($P104))),"",'Materials'!$E$106),"")</f>
        <v/>
      </c>
      <c r="U104" s="7">
        <f>IFERROR(IF(OR($P104="",NOT(ISTEXT($P104))),"",'Materials'!$J$106),"")</f>
        <v/>
      </c>
      <c r="V104" s="7">
        <f>IFERROR(IF(OR($P104="",NOT(ISTEXT($P104))),"",'Materials'!$K$106),"")</f>
        <v/>
      </c>
      <c r="W104" s="7">
        <f>IFERROR(IF(OR($P104="",NOT(ISTEXT($P104))),"",'Materials'!$L$106),"")</f>
        <v/>
      </c>
    </row>
    <row r="105" ht="28" customHeight="1">
      <c r="A105" s="6">
        <f>IFERROR(IF(OR('Materials'!$A$105="",NOT(ISTEXT('Materials'!$A$105))),"",'Materials'!$A$105),"")</f>
        <v/>
      </c>
      <c r="B105" s="3">
        <f>IFERROR(IF(OR($A105="",NOT(ISTEXT($A105))),"",'Materials'!$B$105),"")</f>
        <v/>
      </c>
      <c r="C105" s="3">
        <f>IFERROR(IF(OR($A105="",NOT(ISTEXT($A105))),"",'Materials'!$C$105),"")</f>
        <v/>
      </c>
      <c r="D105" s="6">
        <f>IFERROR(IF(OR($A105="",NOT(ISTEXT($A105))),"",'Materials'!$D$105),"")</f>
        <v/>
      </c>
      <c r="E105" s="3">
        <f>IFERROR(IF(OR($A105="",NOT(ISTEXT($A105))),"",'Materials'!$E$105),"")</f>
        <v/>
      </c>
      <c r="F105" s="7">
        <f>IFERROR(IF(OR($A105="",NOT(ISTEXT($A105))),"",'Materials'!$F$105),"")</f>
        <v/>
      </c>
      <c r="G105" s="7">
        <f>IFERROR(IF(OR($A105="",NOT(ISTEXT($A105))),"",'Materials'!$G$105),"")</f>
        <v/>
      </c>
      <c r="H105" s="7">
        <f>IFERROR(IF(OR($A105="",NOT(ISTEXT($A105))),"",'Materials'!$H$105),"")</f>
        <v/>
      </c>
      <c r="I105" s="7">
        <f>IFERROR(IF(OR($A105="",NOT(ISTEXT($A105))),"",'Materials'!$I$105),"")</f>
        <v/>
      </c>
      <c r="J105" s="7">
        <f>IFERROR(IF(OR($A105="",NOT(ISTEXT($A105))),"",'Materials'!$J$105),"")</f>
        <v/>
      </c>
      <c r="K105" s="7">
        <f>IFERROR(IF(OR($A105="",NOT(ISTEXT($A105))),"",'Materials'!$K$105),"")</f>
        <v/>
      </c>
      <c r="L105" s="7">
        <f>IFERROR(IF(OR($A105="",NOT(ISTEXT($A105))),"",'Materials'!$L$105),"")</f>
        <v/>
      </c>
      <c r="M105" s="6">
        <f>IFERROR(IF(OR($A105="",NOT(ISTEXT($A105))),"",'Materials'!$M$105),"")</f>
        <v/>
      </c>
      <c r="P105" s="6">
        <f>IFERROR(IF(AND(ISTEXT('Materials'!$A$107),'Materials'!$A$107&lt;&gt;"",'Materials'!$M$107="SHORTAGE"),'Materials'!$A$107,""),"")</f>
        <v/>
      </c>
      <c r="Q105" s="3">
        <f>IFERROR(IF(OR($P105="",NOT(ISTEXT($P105))),"",'Materials'!$B$107),"")</f>
        <v/>
      </c>
      <c r="R105" s="3">
        <f>IFERROR(IF(OR($P105="",NOT(ISTEXT($P105))),"",'Materials'!$C$107),"")</f>
        <v/>
      </c>
      <c r="S105" s="6">
        <f>IFERROR(IF(OR($P105="",NOT(ISTEXT($P105))),"",'Materials'!$D$107),"")</f>
        <v/>
      </c>
      <c r="T105" s="3">
        <f>IFERROR(IF(OR($P105="",NOT(ISTEXT($P105))),"",'Materials'!$E$107),"")</f>
        <v/>
      </c>
      <c r="U105" s="7">
        <f>IFERROR(IF(OR($P105="",NOT(ISTEXT($P105))),"",'Materials'!$J$107),"")</f>
        <v/>
      </c>
      <c r="V105" s="7">
        <f>IFERROR(IF(OR($P105="",NOT(ISTEXT($P105))),"",'Materials'!$K$107),"")</f>
        <v/>
      </c>
      <c r="W105" s="7">
        <f>IFERROR(IF(OR($P105="",NOT(ISTEXT($P105))),"",'Materials'!$L$107),"")</f>
        <v/>
      </c>
    </row>
    <row r="106" ht="28" customHeight="1">
      <c r="A106" s="6">
        <f>IFERROR(IF(OR('Materials'!$A$106="",NOT(ISTEXT('Materials'!$A$106))),"",'Materials'!$A$106),"")</f>
        <v/>
      </c>
      <c r="B106" s="3">
        <f>IFERROR(IF(OR($A106="",NOT(ISTEXT($A106))),"",'Materials'!$B$106),"")</f>
        <v/>
      </c>
      <c r="C106" s="3">
        <f>IFERROR(IF(OR($A106="",NOT(ISTEXT($A106))),"",'Materials'!$C$106),"")</f>
        <v/>
      </c>
      <c r="D106" s="6">
        <f>IFERROR(IF(OR($A106="",NOT(ISTEXT($A106))),"",'Materials'!$D$106),"")</f>
        <v/>
      </c>
      <c r="E106" s="3">
        <f>IFERROR(IF(OR($A106="",NOT(ISTEXT($A106))),"",'Materials'!$E$106),"")</f>
        <v/>
      </c>
      <c r="F106" s="7">
        <f>IFERROR(IF(OR($A106="",NOT(ISTEXT($A106))),"",'Materials'!$F$106),"")</f>
        <v/>
      </c>
      <c r="G106" s="7">
        <f>IFERROR(IF(OR($A106="",NOT(ISTEXT($A106))),"",'Materials'!$G$106),"")</f>
        <v/>
      </c>
      <c r="H106" s="7">
        <f>IFERROR(IF(OR($A106="",NOT(ISTEXT($A106))),"",'Materials'!$H$106),"")</f>
        <v/>
      </c>
      <c r="I106" s="7">
        <f>IFERROR(IF(OR($A106="",NOT(ISTEXT($A106))),"",'Materials'!$I$106),"")</f>
        <v/>
      </c>
      <c r="J106" s="7">
        <f>IFERROR(IF(OR($A106="",NOT(ISTEXT($A106))),"",'Materials'!$J$106),"")</f>
        <v/>
      </c>
      <c r="K106" s="7">
        <f>IFERROR(IF(OR($A106="",NOT(ISTEXT($A106))),"",'Materials'!$K$106),"")</f>
        <v/>
      </c>
      <c r="L106" s="7">
        <f>IFERROR(IF(OR($A106="",NOT(ISTEXT($A106))),"",'Materials'!$L$106),"")</f>
        <v/>
      </c>
      <c r="M106" s="6">
        <f>IFERROR(IF(OR($A106="",NOT(ISTEXT($A106))),"",'Materials'!$M$106),"")</f>
        <v/>
      </c>
      <c r="P106" s="6">
        <f>IFERROR(IF(AND(ISTEXT('Materials'!$A$108),'Materials'!$A$108&lt;&gt;"",'Materials'!$M$108="SHORTAGE"),'Materials'!$A$108,""),"")</f>
        <v/>
      </c>
      <c r="Q106" s="3">
        <f>IFERROR(IF(OR($P106="",NOT(ISTEXT($P106))),"",'Materials'!$B$108),"")</f>
        <v/>
      </c>
      <c r="R106" s="3">
        <f>IFERROR(IF(OR($P106="",NOT(ISTEXT($P106))),"",'Materials'!$C$108),"")</f>
        <v/>
      </c>
      <c r="S106" s="6">
        <f>IFERROR(IF(OR($P106="",NOT(ISTEXT($P106))),"",'Materials'!$D$108),"")</f>
        <v/>
      </c>
      <c r="T106" s="3">
        <f>IFERROR(IF(OR($P106="",NOT(ISTEXT($P106))),"",'Materials'!$E$108),"")</f>
        <v/>
      </c>
      <c r="U106" s="7">
        <f>IFERROR(IF(OR($P106="",NOT(ISTEXT($P106))),"",'Materials'!$J$108),"")</f>
        <v/>
      </c>
      <c r="V106" s="7">
        <f>IFERROR(IF(OR($P106="",NOT(ISTEXT($P106))),"",'Materials'!$K$108),"")</f>
        <v/>
      </c>
      <c r="W106" s="7">
        <f>IFERROR(IF(OR($P106="",NOT(ISTEXT($P106))),"",'Materials'!$L$108),"")</f>
        <v/>
      </c>
    </row>
    <row r="107" ht="28" customHeight="1">
      <c r="A107" s="6">
        <f>IFERROR(IF(OR('Materials'!$A$107="",NOT(ISTEXT('Materials'!$A$107))),"",'Materials'!$A$107),"")</f>
        <v/>
      </c>
      <c r="B107" s="3">
        <f>IFERROR(IF(OR($A107="",NOT(ISTEXT($A107))),"",'Materials'!$B$107),"")</f>
        <v/>
      </c>
      <c r="C107" s="3">
        <f>IFERROR(IF(OR($A107="",NOT(ISTEXT($A107))),"",'Materials'!$C$107),"")</f>
        <v/>
      </c>
      <c r="D107" s="6">
        <f>IFERROR(IF(OR($A107="",NOT(ISTEXT($A107))),"",'Materials'!$D$107),"")</f>
        <v/>
      </c>
      <c r="E107" s="3">
        <f>IFERROR(IF(OR($A107="",NOT(ISTEXT($A107))),"",'Materials'!$E$107),"")</f>
        <v/>
      </c>
      <c r="F107" s="7">
        <f>IFERROR(IF(OR($A107="",NOT(ISTEXT($A107))),"",'Materials'!$F$107),"")</f>
        <v/>
      </c>
      <c r="G107" s="7">
        <f>IFERROR(IF(OR($A107="",NOT(ISTEXT($A107))),"",'Materials'!$G$107),"")</f>
        <v/>
      </c>
      <c r="H107" s="7">
        <f>IFERROR(IF(OR($A107="",NOT(ISTEXT($A107))),"",'Materials'!$H$107),"")</f>
        <v/>
      </c>
      <c r="I107" s="7">
        <f>IFERROR(IF(OR($A107="",NOT(ISTEXT($A107))),"",'Materials'!$I$107),"")</f>
        <v/>
      </c>
      <c r="J107" s="7">
        <f>IFERROR(IF(OR($A107="",NOT(ISTEXT($A107))),"",'Materials'!$J$107),"")</f>
        <v/>
      </c>
      <c r="K107" s="7">
        <f>IFERROR(IF(OR($A107="",NOT(ISTEXT($A107))),"",'Materials'!$K$107),"")</f>
        <v/>
      </c>
      <c r="L107" s="7">
        <f>IFERROR(IF(OR($A107="",NOT(ISTEXT($A107))),"",'Materials'!$L$107),"")</f>
        <v/>
      </c>
      <c r="M107" s="6">
        <f>IFERROR(IF(OR($A107="",NOT(ISTEXT($A107))),"",'Materials'!$M$107),"")</f>
        <v/>
      </c>
      <c r="P107" s="6">
        <f>IFERROR(IF(AND(ISTEXT('Materials'!$A$109),'Materials'!$A$109&lt;&gt;"",'Materials'!$M$109="SHORTAGE"),'Materials'!$A$109,""),"")</f>
        <v/>
      </c>
      <c r="Q107" s="3">
        <f>IFERROR(IF(OR($P107="",NOT(ISTEXT($P107))),"",'Materials'!$B$109),"")</f>
        <v/>
      </c>
      <c r="R107" s="3">
        <f>IFERROR(IF(OR($P107="",NOT(ISTEXT($P107))),"",'Materials'!$C$109),"")</f>
        <v/>
      </c>
      <c r="S107" s="6">
        <f>IFERROR(IF(OR($P107="",NOT(ISTEXT($P107))),"",'Materials'!$D$109),"")</f>
        <v/>
      </c>
      <c r="T107" s="3">
        <f>IFERROR(IF(OR($P107="",NOT(ISTEXT($P107))),"",'Materials'!$E$109),"")</f>
        <v/>
      </c>
      <c r="U107" s="7">
        <f>IFERROR(IF(OR($P107="",NOT(ISTEXT($P107))),"",'Materials'!$J$109),"")</f>
        <v/>
      </c>
      <c r="V107" s="7">
        <f>IFERROR(IF(OR($P107="",NOT(ISTEXT($P107))),"",'Materials'!$K$109),"")</f>
        <v/>
      </c>
      <c r="W107" s="7">
        <f>IFERROR(IF(OR($P107="",NOT(ISTEXT($P107))),"",'Materials'!$L$109),"")</f>
        <v/>
      </c>
    </row>
    <row r="108" ht="28" customHeight="1">
      <c r="A108" s="6">
        <f>IFERROR(IF(OR('Materials'!$A$108="",NOT(ISTEXT('Materials'!$A$108))),"",'Materials'!$A$108),"")</f>
        <v/>
      </c>
      <c r="B108" s="3">
        <f>IFERROR(IF(OR($A108="",NOT(ISTEXT($A108))),"",'Materials'!$B$108),"")</f>
        <v/>
      </c>
      <c r="C108" s="3">
        <f>IFERROR(IF(OR($A108="",NOT(ISTEXT($A108))),"",'Materials'!$C$108),"")</f>
        <v/>
      </c>
      <c r="D108" s="6">
        <f>IFERROR(IF(OR($A108="",NOT(ISTEXT($A108))),"",'Materials'!$D$108),"")</f>
        <v/>
      </c>
      <c r="E108" s="3">
        <f>IFERROR(IF(OR($A108="",NOT(ISTEXT($A108))),"",'Materials'!$E$108),"")</f>
        <v/>
      </c>
      <c r="F108" s="7">
        <f>IFERROR(IF(OR($A108="",NOT(ISTEXT($A108))),"",'Materials'!$F$108),"")</f>
        <v/>
      </c>
      <c r="G108" s="7">
        <f>IFERROR(IF(OR($A108="",NOT(ISTEXT($A108))),"",'Materials'!$G$108),"")</f>
        <v/>
      </c>
      <c r="H108" s="7">
        <f>IFERROR(IF(OR($A108="",NOT(ISTEXT($A108))),"",'Materials'!$H$108),"")</f>
        <v/>
      </c>
      <c r="I108" s="7">
        <f>IFERROR(IF(OR($A108="",NOT(ISTEXT($A108))),"",'Materials'!$I$108),"")</f>
        <v/>
      </c>
      <c r="J108" s="7">
        <f>IFERROR(IF(OR($A108="",NOT(ISTEXT($A108))),"",'Materials'!$J$108),"")</f>
        <v/>
      </c>
      <c r="K108" s="7">
        <f>IFERROR(IF(OR($A108="",NOT(ISTEXT($A108))),"",'Materials'!$K$108),"")</f>
        <v/>
      </c>
      <c r="L108" s="7">
        <f>IFERROR(IF(OR($A108="",NOT(ISTEXT($A108))),"",'Materials'!$L$108),"")</f>
        <v/>
      </c>
      <c r="M108" s="6">
        <f>IFERROR(IF(OR($A108="",NOT(ISTEXT($A108))),"",'Materials'!$M$108),"")</f>
        <v/>
      </c>
      <c r="P108" s="6">
        <f>IFERROR(IF(AND(ISTEXT('Materials'!$A$110),'Materials'!$A$110&lt;&gt;"",'Materials'!$M$110="SHORTAGE"),'Materials'!$A$110,""),"")</f>
        <v/>
      </c>
      <c r="Q108" s="3">
        <f>IFERROR(IF(OR($P108="",NOT(ISTEXT($P108))),"",'Materials'!$B$110),"")</f>
        <v/>
      </c>
      <c r="R108" s="3">
        <f>IFERROR(IF(OR($P108="",NOT(ISTEXT($P108))),"",'Materials'!$C$110),"")</f>
        <v/>
      </c>
      <c r="S108" s="6">
        <f>IFERROR(IF(OR($P108="",NOT(ISTEXT($P108))),"",'Materials'!$D$110),"")</f>
        <v/>
      </c>
      <c r="T108" s="3">
        <f>IFERROR(IF(OR($P108="",NOT(ISTEXT($P108))),"",'Materials'!$E$110),"")</f>
        <v/>
      </c>
      <c r="U108" s="7">
        <f>IFERROR(IF(OR($P108="",NOT(ISTEXT($P108))),"",'Materials'!$J$110),"")</f>
        <v/>
      </c>
      <c r="V108" s="7">
        <f>IFERROR(IF(OR($P108="",NOT(ISTEXT($P108))),"",'Materials'!$K$110),"")</f>
        <v/>
      </c>
      <c r="W108" s="7">
        <f>IFERROR(IF(OR($P108="",NOT(ISTEXT($P108))),"",'Materials'!$L$110),"")</f>
        <v/>
      </c>
    </row>
    <row r="109" ht="28" customHeight="1">
      <c r="A109" s="6">
        <f>IFERROR(IF(OR('Materials'!$A$109="",NOT(ISTEXT('Materials'!$A$109))),"",'Materials'!$A$109),"")</f>
        <v/>
      </c>
      <c r="B109" s="3">
        <f>IFERROR(IF(OR($A109="",NOT(ISTEXT($A109))),"",'Materials'!$B$109),"")</f>
        <v/>
      </c>
      <c r="C109" s="3">
        <f>IFERROR(IF(OR($A109="",NOT(ISTEXT($A109))),"",'Materials'!$C$109),"")</f>
        <v/>
      </c>
      <c r="D109" s="6">
        <f>IFERROR(IF(OR($A109="",NOT(ISTEXT($A109))),"",'Materials'!$D$109),"")</f>
        <v/>
      </c>
      <c r="E109" s="3">
        <f>IFERROR(IF(OR($A109="",NOT(ISTEXT($A109))),"",'Materials'!$E$109),"")</f>
        <v/>
      </c>
      <c r="F109" s="7">
        <f>IFERROR(IF(OR($A109="",NOT(ISTEXT($A109))),"",'Materials'!$F$109),"")</f>
        <v/>
      </c>
      <c r="G109" s="7">
        <f>IFERROR(IF(OR($A109="",NOT(ISTEXT($A109))),"",'Materials'!$G$109),"")</f>
        <v/>
      </c>
      <c r="H109" s="7">
        <f>IFERROR(IF(OR($A109="",NOT(ISTEXT($A109))),"",'Materials'!$H$109),"")</f>
        <v/>
      </c>
      <c r="I109" s="7">
        <f>IFERROR(IF(OR($A109="",NOT(ISTEXT($A109))),"",'Materials'!$I$109),"")</f>
        <v/>
      </c>
      <c r="J109" s="7">
        <f>IFERROR(IF(OR($A109="",NOT(ISTEXT($A109))),"",'Materials'!$J$109),"")</f>
        <v/>
      </c>
      <c r="K109" s="7">
        <f>IFERROR(IF(OR($A109="",NOT(ISTEXT($A109))),"",'Materials'!$K$109),"")</f>
        <v/>
      </c>
      <c r="L109" s="7">
        <f>IFERROR(IF(OR($A109="",NOT(ISTEXT($A109))),"",'Materials'!$L$109),"")</f>
        <v/>
      </c>
      <c r="M109" s="6">
        <f>IFERROR(IF(OR($A109="",NOT(ISTEXT($A109))),"",'Materials'!$M$109),"")</f>
        <v/>
      </c>
      <c r="P109" s="6">
        <f>IFERROR(IF(AND(ISTEXT('Materials'!$A$111),'Materials'!$A$111&lt;&gt;"",'Materials'!$M$111="SHORTAGE"),'Materials'!$A$111,""),"")</f>
        <v/>
      </c>
      <c r="Q109" s="3">
        <f>IFERROR(IF(OR($P109="",NOT(ISTEXT($P109))),"",'Materials'!$B$111),"")</f>
        <v/>
      </c>
      <c r="R109" s="3">
        <f>IFERROR(IF(OR($P109="",NOT(ISTEXT($P109))),"",'Materials'!$C$111),"")</f>
        <v/>
      </c>
      <c r="S109" s="6">
        <f>IFERROR(IF(OR($P109="",NOT(ISTEXT($P109))),"",'Materials'!$D$111),"")</f>
        <v/>
      </c>
      <c r="T109" s="3">
        <f>IFERROR(IF(OR($P109="",NOT(ISTEXT($P109))),"",'Materials'!$E$111),"")</f>
        <v/>
      </c>
      <c r="U109" s="7">
        <f>IFERROR(IF(OR($P109="",NOT(ISTEXT($P109))),"",'Materials'!$J$111),"")</f>
        <v/>
      </c>
      <c r="V109" s="7">
        <f>IFERROR(IF(OR($P109="",NOT(ISTEXT($P109))),"",'Materials'!$K$111),"")</f>
        <v/>
      </c>
      <c r="W109" s="7">
        <f>IFERROR(IF(OR($P109="",NOT(ISTEXT($P109))),"",'Materials'!$L$111),"")</f>
        <v/>
      </c>
    </row>
    <row r="110" ht="28" customHeight="1">
      <c r="A110" s="6">
        <f>IFERROR(IF(OR('Materials'!$A$110="",NOT(ISTEXT('Materials'!$A$110))),"",'Materials'!$A$110),"")</f>
        <v/>
      </c>
      <c r="B110" s="3">
        <f>IFERROR(IF(OR($A110="",NOT(ISTEXT($A110))),"",'Materials'!$B$110),"")</f>
        <v/>
      </c>
      <c r="C110" s="3">
        <f>IFERROR(IF(OR($A110="",NOT(ISTEXT($A110))),"",'Materials'!$C$110),"")</f>
        <v/>
      </c>
      <c r="D110" s="6">
        <f>IFERROR(IF(OR($A110="",NOT(ISTEXT($A110))),"",'Materials'!$D$110),"")</f>
        <v/>
      </c>
      <c r="E110" s="3">
        <f>IFERROR(IF(OR($A110="",NOT(ISTEXT($A110))),"",'Materials'!$E$110),"")</f>
        <v/>
      </c>
      <c r="F110" s="7">
        <f>IFERROR(IF(OR($A110="",NOT(ISTEXT($A110))),"",'Materials'!$F$110),"")</f>
        <v/>
      </c>
      <c r="G110" s="7">
        <f>IFERROR(IF(OR($A110="",NOT(ISTEXT($A110))),"",'Materials'!$G$110),"")</f>
        <v/>
      </c>
      <c r="H110" s="7">
        <f>IFERROR(IF(OR($A110="",NOT(ISTEXT($A110))),"",'Materials'!$H$110),"")</f>
        <v/>
      </c>
      <c r="I110" s="7">
        <f>IFERROR(IF(OR($A110="",NOT(ISTEXT($A110))),"",'Materials'!$I$110),"")</f>
        <v/>
      </c>
      <c r="J110" s="7">
        <f>IFERROR(IF(OR($A110="",NOT(ISTEXT($A110))),"",'Materials'!$J$110),"")</f>
        <v/>
      </c>
      <c r="K110" s="7">
        <f>IFERROR(IF(OR($A110="",NOT(ISTEXT($A110))),"",'Materials'!$K$110),"")</f>
        <v/>
      </c>
      <c r="L110" s="7">
        <f>IFERROR(IF(OR($A110="",NOT(ISTEXT($A110))),"",'Materials'!$L$110),"")</f>
        <v/>
      </c>
      <c r="M110" s="6">
        <f>IFERROR(IF(OR($A110="",NOT(ISTEXT($A110))),"",'Materials'!$M$110),"")</f>
        <v/>
      </c>
      <c r="P110" s="6">
        <f>IFERROR(IF(AND(ISTEXT('Materials'!$A$112),'Materials'!$A$112&lt;&gt;"",'Materials'!$M$112="SHORTAGE"),'Materials'!$A$112,""),"")</f>
        <v/>
      </c>
      <c r="Q110" s="3">
        <f>IFERROR(IF(OR($P110="",NOT(ISTEXT($P110))),"",'Materials'!$B$112),"")</f>
        <v/>
      </c>
      <c r="R110" s="3">
        <f>IFERROR(IF(OR($P110="",NOT(ISTEXT($P110))),"",'Materials'!$C$112),"")</f>
        <v/>
      </c>
      <c r="S110" s="6">
        <f>IFERROR(IF(OR($P110="",NOT(ISTEXT($P110))),"",'Materials'!$D$112),"")</f>
        <v/>
      </c>
      <c r="T110" s="3">
        <f>IFERROR(IF(OR($P110="",NOT(ISTEXT($P110))),"",'Materials'!$E$112),"")</f>
        <v/>
      </c>
      <c r="U110" s="7">
        <f>IFERROR(IF(OR($P110="",NOT(ISTEXT($P110))),"",'Materials'!$J$112),"")</f>
        <v/>
      </c>
      <c r="V110" s="7">
        <f>IFERROR(IF(OR($P110="",NOT(ISTEXT($P110))),"",'Materials'!$K$112),"")</f>
        <v/>
      </c>
      <c r="W110" s="7">
        <f>IFERROR(IF(OR($P110="",NOT(ISTEXT($P110))),"",'Materials'!$L$112),"")</f>
        <v/>
      </c>
    </row>
    <row r="111" ht="28" customHeight="1">
      <c r="A111" s="6">
        <f>IFERROR(IF(OR('Materials'!$A$111="",NOT(ISTEXT('Materials'!$A$111))),"",'Materials'!$A$111),"")</f>
        <v/>
      </c>
      <c r="B111" s="3">
        <f>IFERROR(IF(OR($A111="",NOT(ISTEXT($A111))),"",'Materials'!$B$111),"")</f>
        <v/>
      </c>
      <c r="C111" s="3">
        <f>IFERROR(IF(OR($A111="",NOT(ISTEXT($A111))),"",'Materials'!$C$111),"")</f>
        <v/>
      </c>
      <c r="D111" s="6">
        <f>IFERROR(IF(OR($A111="",NOT(ISTEXT($A111))),"",'Materials'!$D$111),"")</f>
        <v/>
      </c>
      <c r="E111" s="3">
        <f>IFERROR(IF(OR($A111="",NOT(ISTEXT($A111))),"",'Materials'!$E$111),"")</f>
        <v/>
      </c>
      <c r="F111" s="7">
        <f>IFERROR(IF(OR($A111="",NOT(ISTEXT($A111))),"",'Materials'!$F$111),"")</f>
        <v/>
      </c>
      <c r="G111" s="7">
        <f>IFERROR(IF(OR($A111="",NOT(ISTEXT($A111))),"",'Materials'!$G$111),"")</f>
        <v/>
      </c>
      <c r="H111" s="7">
        <f>IFERROR(IF(OR($A111="",NOT(ISTEXT($A111))),"",'Materials'!$H$111),"")</f>
        <v/>
      </c>
      <c r="I111" s="7">
        <f>IFERROR(IF(OR($A111="",NOT(ISTEXT($A111))),"",'Materials'!$I$111),"")</f>
        <v/>
      </c>
      <c r="J111" s="7">
        <f>IFERROR(IF(OR($A111="",NOT(ISTEXT($A111))),"",'Materials'!$J$111),"")</f>
        <v/>
      </c>
      <c r="K111" s="7">
        <f>IFERROR(IF(OR($A111="",NOT(ISTEXT($A111))),"",'Materials'!$K$111),"")</f>
        <v/>
      </c>
      <c r="L111" s="7">
        <f>IFERROR(IF(OR($A111="",NOT(ISTEXT($A111))),"",'Materials'!$L$111),"")</f>
        <v/>
      </c>
      <c r="M111" s="6">
        <f>IFERROR(IF(OR($A111="",NOT(ISTEXT($A111))),"",'Materials'!$M$111),"")</f>
        <v/>
      </c>
      <c r="P111" s="6">
        <f>IFERROR(IF(AND(ISTEXT('Materials'!$A$113),'Materials'!$A$113&lt;&gt;"",'Materials'!$M$113="SHORTAGE"),'Materials'!$A$113,""),"")</f>
        <v/>
      </c>
      <c r="Q111" s="3">
        <f>IFERROR(IF(OR($P111="",NOT(ISTEXT($P111))),"",'Materials'!$B$113),"")</f>
        <v/>
      </c>
      <c r="R111" s="3">
        <f>IFERROR(IF(OR($P111="",NOT(ISTEXT($P111))),"",'Materials'!$C$113),"")</f>
        <v/>
      </c>
      <c r="S111" s="6">
        <f>IFERROR(IF(OR($P111="",NOT(ISTEXT($P111))),"",'Materials'!$D$113),"")</f>
        <v/>
      </c>
      <c r="T111" s="3">
        <f>IFERROR(IF(OR($P111="",NOT(ISTEXT($P111))),"",'Materials'!$E$113),"")</f>
        <v/>
      </c>
      <c r="U111" s="7">
        <f>IFERROR(IF(OR($P111="",NOT(ISTEXT($P111))),"",'Materials'!$J$113),"")</f>
        <v/>
      </c>
      <c r="V111" s="7">
        <f>IFERROR(IF(OR($P111="",NOT(ISTEXT($P111))),"",'Materials'!$K$113),"")</f>
        <v/>
      </c>
      <c r="W111" s="7">
        <f>IFERROR(IF(OR($P111="",NOT(ISTEXT($P111))),"",'Materials'!$L$113),"")</f>
        <v/>
      </c>
    </row>
    <row r="112" ht="28" customHeight="1">
      <c r="A112" s="6">
        <f>IFERROR(IF(OR('Materials'!$A$112="",NOT(ISTEXT('Materials'!$A$112))),"",'Materials'!$A$112),"")</f>
        <v/>
      </c>
      <c r="B112" s="3">
        <f>IFERROR(IF(OR($A112="",NOT(ISTEXT($A112))),"",'Materials'!$B$112),"")</f>
        <v/>
      </c>
      <c r="C112" s="3">
        <f>IFERROR(IF(OR($A112="",NOT(ISTEXT($A112))),"",'Materials'!$C$112),"")</f>
        <v/>
      </c>
      <c r="D112" s="6">
        <f>IFERROR(IF(OR($A112="",NOT(ISTEXT($A112))),"",'Materials'!$D$112),"")</f>
        <v/>
      </c>
      <c r="E112" s="3">
        <f>IFERROR(IF(OR($A112="",NOT(ISTEXT($A112))),"",'Materials'!$E$112),"")</f>
        <v/>
      </c>
      <c r="F112" s="7">
        <f>IFERROR(IF(OR($A112="",NOT(ISTEXT($A112))),"",'Materials'!$F$112),"")</f>
        <v/>
      </c>
      <c r="G112" s="7">
        <f>IFERROR(IF(OR($A112="",NOT(ISTEXT($A112))),"",'Materials'!$G$112),"")</f>
        <v/>
      </c>
      <c r="H112" s="7">
        <f>IFERROR(IF(OR($A112="",NOT(ISTEXT($A112))),"",'Materials'!$H$112),"")</f>
        <v/>
      </c>
      <c r="I112" s="7">
        <f>IFERROR(IF(OR($A112="",NOT(ISTEXT($A112))),"",'Materials'!$I$112),"")</f>
        <v/>
      </c>
      <c r="J112" s="7">
        <f>IFERROR(IF(OR($A112="",NOT(ISTEXT($A112))),"",'Materials'!$J$112),"")</f>
        <v/>
      </c>
      <c r="K112" s="7">
        <f>IFERROR(IF(OR($A112="",NOT(ISTEXT($A112))),"",'Materials'!$K$112),"")</f>
        <v/>
      </c>
      <c r="L112" s="7">
        <f>IFERROR(IF(OR($A112="",NOT(ISTEXT($A112))),"",'Materials'!$L$112),"")</f>
        <v/>
      </c>
      <c r="M112" s="6">
        <f>IFERROR(IF(OR($A112="",NOT(ISTEXT($A112))),"",'Materials'!$M$112),"")</f>
        <v/>
      </c>
      <c r="P112" s="6">
        <f>IFERROR(IF(AND(ISTEXT('Materials'!$A$114),'Materials'!$A$114&lt;&gt;"",'Materials'!$M$114="SHORTAGE"),'Materials'!$A$114,""),"")</f>
        <v/>
      </c>
      <c r="Q112" s="3">
        <f>IFERROR(IF(OR($P112="",NOT(ISTEXT($P112))),"",'Materials'!$B$114),"")</f>
        <v/>
      </c>
      <c r="R112" s="3">
        <f>IFERROR(IF(OR($P112="",NOT(ISTEXT($P112))),"",'Materials'!$C$114),"")</f>
        <v/>
      </c>
      <c r="S112" s="6">
        <f>IFERROR(IF(OR($P112="",NOT(ISTEXT($P112))),"",'Materials'!$D$114),"")</f>
        <v/>
      </c>
      <c r="T112" s="3">
        <f>IFERROR(IF(OR($P112="",NOT(ISTEXT($P112))),"",'Materials'!$E$114),"")</f>
        <v/>
      </c>
      <c r="U112" s="7">
        <f>IFERROR(IF(OR($P112="",NOT(ISTEXT($P112))),"",'Materials'!$J$114),"")</f>
        <v/>
      </c>
      <c r="V112" s="7">
        <f>IFERROR(IF(OR($P112="",NOT(ISTEXT($P112))),"",'Materials'!$K$114),"")</f>
        <v/>
      </c>
      <c r="W112" s="7">
        <f>IFERROR(IF(OR($P112="",NOT(ISTEXT($P112))),"",'Materials'!$L$114),"")</f>
        <v/>
      </c>
    </row>
    <row r="113" ht="28" customHeight="1">
      <c r="A113" s="6">
        <f>IFERROR(IF(OR('Materials'!$A$113="",NOT(ISTEXT('Materials'!$A$113))),"",'Materials'!$A$113),"")</f>
        <v/>
      </c>
      <c r="B113" s="3">
        <f>IFERROR(IF(OR($A113="",NOT(ISTEXT($A113))),"",'Materials'!$B$113),"")</f>
        <v/>
      </c>
      <c r="C113" s="3">
        <f>IFERROR(IF(OR($A113="",NOT(ISTEXT($A113))),"",'Materials'!$C$113),"")</f>
        <v/>
      </c>
      <c r="D113" s="6">
        <f>IFERROR(IF(OR($A113="",NOT(ISTEXT($A113))),"",'Materials'!$D$113),"")</f>
        <v/>
      </c>
      <c r="E113" s="3">
        <f>IFERROR(IF(OR($A113="",NOT(ISTEXT($A113))),"",'Materials'!$E$113),"")</f>
        <v/>
      </c>
      <c r="F113" s="7">
        <f>IFERROR(IF(OR($A113="",NOT(ISTEXT($A113))),"",'Materials'!$F$113),"")</f>
        <v/>
      </c>
      <c r="G113" s="7">
        <f>IFERROR(IF(OR($A113="",NOT(ISTEXT($A113))),"",'Materials'!$G$113),"")</f>
        <v/>
      </c>
      <c r="H113" s="7">
        <f>IFERROR(IF(OR($A113="",NOT(ISTEXT($A113))),"",'Materials'!$H$113),"")</f>
        <v/>
      </c>
      <c r="I113" s="7">
        <f>IFERROR(IF(OR($A113="",NOT(ISTEXT($A113))),"",'Materials'!$I$113),"")</f>
        <v/>
      </c>
      <c r="J113" s="7">
        <f>IFERROR(IF(OR($A113="",NOT(ISTEXT($A113))),"",'Materials'!$J$113),"")</f>
        <v/>
      </c>
      <c r="K113" s="7">
        <f>IFERROR(IF(OR($A113="",NOT(ISTEXT($A113))),"",'Materials'!$K$113),"")</f>
        <v/>
      </c>
      <c r="L113" s="7">
        <f>IFERROR(IF(OR($A113="",NOT(ISTEXT($A113))),"",'Materials'!$L$113),"")</f>
        <v/>
      </c>
      <c r="M113" s="6">
        <f>IFERROR(IF(OR($A113="",NOT(ISTEXT($A113))),"",'Materials'!$M$113),"")</f>
        <v/>
      </c>
      <c r="P113" s="6">
        <f>IFERROR(IF(AND(ISTEXT('Materials'!$A$115),'Materials'!$A$115&lt;&gt;"",'Materials'!$M$115="SHORTAGE"),'Materials'!$A$115,""),"")</f>
        <v/>
      </c>
      <c r="Q113" s="3">
        <f>IFERROR(IF(OR($P113="",NOT(ISTEXT($P113))),"",'Materials'!$B$115),"")</f>
        <v/>
      </c>
      <c r="R113" s="3">
        <f>IFERROR(IF(OR($P113="",NOT(ISTEXT($P113))),"",'Materials'!$C$115),"")</f>
        <v/>
      </c>
      <c r="S113" s="6">
        <f>IFERROR(IF(OR($P113="",NOT(ISTEXT($P113))),"",'Materials'!$D$115),"")</f>
        <v/>
      </c>
      <c r="T113" s="3">
        <f>IFERROR(IF(OR($P113="",NOT(ISTEXT($P113))),"",'Materials'!$E$115),"")</f>
        <v/>
      </c>
      <c r="U113" s="7">
        <f>IFERROR(IF(OR($P113="",NOT(ISTEXT($P113))),"",'Materials'!$J$115),"")</f>
        <v/>
      </c>
      <c r="V113" s="7">
        <f>IFERROR(IF(OR($P113="",NOT(ISTEXT($P113))),"",'Materials'!$K$115),"")</f>
        <v/>
      </c>
      <c r="W113" s="7">
        <f>IFERROR(IF(OR($P113="",NOT(ISTEXT($P113))),"",'Materials'!$L$115),"")</f>
        <v/>
      </c>
    </row>
    <row r="114" ht="28" customHeight="1">
      <c r="A114" s="6">
        <f>IFERROR(IF(OR('Materials'!$A$114="",NOT(ISTEXT('Materials'!$A$114))),"",'Materials'!$A$114),"")</f>
        <v/>
      </c>
      <c r="B114" s="3">
        <f>IFERROR(IF(OR($A114="",NOT(ISTEXT($A114))),"",'Materials'!$B$114),"")</f>
        <v/>
      </c>
      <c r="C114" s="3">
        <f>IFERROR(IF(OR($A114="",NOT(ISTEXT($A114))),"",'Materials'!$C$114),"")</f>
        <v/>
      </c>
      <c r="D114" s="6">
        <f>IFERROR(IF(OR($A114="",NOT(ISTEXT($A114))),"",'Materials'!$D$114),"")</f>
        <v/>
      </c>
      <c r="E114" s="3">
        <f>IFERROR(IF(OR($A114="",NOT(ISTEXT($A114))),"",'Materials'!$E$114),"")</f>
        <v/>
      </c>
      <c r="F114" s="7">
        <f>IFERROR(IF(OR($A114="",NOT(ISTEXT($A114))),"",'Materials'!$F$114),"")</f>
        <v/>
      </c>
      <c r="G114" s="7">
        <f>IFERROR(IF(OR($A114="",NOT(ISTEXT($A114))),"",'Materials'!$G$114),"")</f>
        <v/>
      </c>
      <c r="H114" s="7">
        <f>IFERROR(IF(OR($A114="",NOT(ISTEXT($A114))),"",'Materials'!$H$114),"")</f>
        <v/>
      </c>
      <c r="I114" s="7">
        <f>IFERROR(IF(OR($A114="",NOT(ISTEXT($A114))),"",'Materials'!$I$114),"")</f>
        <v/>
      </c>
      <c r="J114" s="7">
        <f>IFERROR(IF(OR($A114="",NOT(ISTEXT($A114))),"",'Materials'!$J$114),"")</f>
        <v/>
      </c>
      <c r="K114" s="7">
        <f>IFERROR(IF(OR($A114="",NOT(ISTEXT($A114))),"",'Materials'!$K$114),"")</f>
        <v/>
      </c>
      <c r="L114" s="7">
        <f>IFERROR(IF(OR($A114="",NOT(ISTEXT($A114))),"",'Materials'!$L$114),"")</f>
        <v/>
      </c>
      <c r="M114" s="6">
        <f>IFERROR(IF(OR($A114="",NOT(ISTEXT($A114))),"",'Materials'!$M$114),"")</f>
        <v/>
      </c>
      <c r="P114" s="6">
        <f>IFERROR(IF(AND(ISTEXT('Materials'!$A$116),'Materials'!$A$116&lt;&gt;"",'Materials'!$M$116="SHORTAGE"),'Materials'!$A$116,""),"")</f>
        <v/>
      </c>
      <c r="Q114" s="3">
        <f>IFERROR(IF(OR($P114="",NOT(ISTEXT($P114))),"",'Materials'!$B$116),"")</f>
        <v/>
      </c>
      <c r="R114" s="3">
        <f>IFERROR(IF(OR($P114="",NOT(ISTEXT($P114))),"",'Materials'!$C$116),"")</f>
        <v/>
      </c>
      <c r="S114" s="6">
        <f>IFERROR(IF(OR($P114="",NOT(ISTEXT($P114))),"",'Materials'!$D$116),"")</f>
        <v/>
      </c>
      <c r="T114" s="3">
        <f>IFERROR(IF(OR($P114="",NOT(ISTEXT($P114))),"",'Materials'!$E$116),"")</f>
        <v/>
      </c>
      <c r="U114" s="7">
        <f>IFERROR(IF(OR($P114="",NOT(ISTEXT($P114))),"",'Materials'!$J$116),"")</f>
        <v/>
      </c>
      <c r="V114" s="7">
        <f>IFERROR(IF(OR($P114="",NOT(ISTEXT($P114))),"",'Materials'!$K$116),"")</f>
        <v/>
      </c>
      <c r="W114" s="7">
        <f>IFERROR(IF(OR($P114="",NOT(ISTEXT($P114))),"",'Materials'!$L$116),"")</f>
        <v/>
      </c>
    </row>
    <row r="115" ht="28" customHeight="1">
      <c r="A115" s="6">
        <f>IFERROR(IF(OR('Materials'!$A$115="",NOT(ISTEXT('Materials'!$A$115))),"",'Materials'!$A$115),"")</f>
        <v/>
      </c>
      <c r="B115" s="3">
        <f>IFERROR(IF(OR($A115="",NOT(ISTEXT($A115))),"",'Materials'!$B$115),"")</f>
        <v/>
      </c>
      <c r="C115" s="3">
        <f>IFERROR(IF(OR($A115="",NOT(ISTEXT($A115))),"",'Materials'!$C$115),"")</f>
        <v/>
      </c>
      <c r="D115" s="6">
        <f>IFERROR(IF(OR($A115="",NOT(ISTEXT($A115))),"",'Materials'!$D$115),"")</f>
        <v/>
      </c>
      <c r="E115" s="3">
        <f>IFERROR(IF(OR($A115="",NOT(ISTEXT($A115))),"",'Materials'!$E$115),"")</f>
        <v/>
      </c>
      <c r="F115" s="7">
        <f>IFERROR(IF(OR($A115="",NOT(ISTEXT($A115))),"",'Materials'!$F$115),"")</f>
        <v/>
      </c>
      <c r="G115" s="7">
        <f>IFERROR(IF(OR($A115="",NOT(ISTEXT($A115))),"",'Materials'!$G$115),"")</f>
        <v/>
      </c>
      <c r="H115" s="7">
        <f>IFERROR(IF(OR($A115="",NOT(ISTEXT($A115))),"",'Materials'!$H$115),"")</f>
        <v/>
      </c>
      <c r="I115" s="7">
        <f>IFERROR(IF(OR($A115="",NOT(ISTEXT($A115))),"",'Materials'!$I$115),"")</f>
        <v/>
      </c>
      <c r="J115" s="7">
        <f>IFERROR(IF(OR($A115="",NOT(ISTEXT($A115))),"",'Materials'!$J$115),"")</f>
        <v/>
      </c>
      <c r="K115" s="7">
        <f>IFERROR(IF(OR($A115="",NOT(ISTEXT($A115))),"",'Materials'!$K$115),"")</f>
        <v/>
      </c>
      <c r="L115" s="7">
        <f>IFERROR(IF(OR($A115="",NOT(ISTEXT($A115))),"",'Materials'!$L$115),"")</f>
        <v/>
      </c>
      <c r="M115" s="6">
        <f>IFERROR(IF(OR($A115="",NOT(ISTEXT($A115))),"",'Materials'!$M$115),"")</f>
        <v/>
      </c>
      <c r="P115" s="6">
        <f>IFERROR(IF(AND(ISTEXT('Materials'!$A$117),'Materials'!$A$117&lt;&gt;"",'Materials'!$M$117="SHORTAGE"),'Materials'!$A$117,""),"")</f>
        <v/>
      </c>
      <c r="Q115" s="3">
        <f>IFERROR(IF(OR($P115="",NOT(ISTEXT($P115))),"",'Materials'!$B$117),"")</f>
        <v/>
      </c>
      <c r="R115" s="3">
        <f>IFERROR(IF(OR($P115="",NOT(ISTEXT($P115))),"",'Materials'!$C$117),"")</f>
        <v/>
      </c>
      <c r="S115" s="6">
        <f>IFERROR(IF(OR($P115="",NOT(ISTEXT($P115))),"",'Materials'!$D$117),"")</f>
        <v/>
      </c>
      <c r="T115" s="3">
        <f>IFERROR(IF(OR($P115="",NOT(ISTEXT($P115))),"",'Materials'!$E$117),"")</f>
        <v/>
      </c>
      <c r="U115" s="7">
        <f>IFERROR(IF(OR($P115="",NOT(ISTEXT($P115))),"",'Materials'!$J$117),"")</f>
        <v/>
      </c>
      <c r="V115" s="7">
        <f>IFERROR(IF(OR($P115="",NOT(ISTEXT($P115))),"",'Materials'!$K$117),"")</f>
        <v/>
      </c>
      <c r="W115" s="7">
        <f>IFERROR(IF(OR($P115="",NOT(ISTEXT($P115))),"",'Materials'!$L$117),"")</f>
        <v/>
      </c>
    </row>
    <row r="116" ht="28" customHeight="1">
      <c r="A116" s="6">
        <f>IFERROR(IF(OR('Materials'!$A$116="",NOT(ISTEXT('Materials'!$A$116))),"",'Materials'!$A$116),"")</f>
        <v/>
      </c>
      <c r="B116" s="3">
        <f>IFERROR(IF(OR($A116="",NOT(ISTEXT($A116))),"",'Materials'!$B$116),"")</f>
        <v/>
      </c>
      <c r="C116" s="3">
        <f>IFERROR(IF(OR($A116="",NOT(ISTEXT($A116))),"",'Materials'!$C$116),"")</f>
        <v/>
      </c>
      <c r="D116" s="6">
        <f>IFERROR(IF(OR($A116="",NOT(ISTEXT($A116))),"",'Materials'!$D$116),"")</f>
        <v/>
      </c>
      <c r="E116" s="3">
        <f>IFERROR(IF(OR($A116="",NOT(ISTEXT($A116))),"",'Materials'!$E$116),"")</f>
        <v/>
      </c>
      <c r="F116" s="7">
        <f>IFERROR(IF(OR($A116="",NOT(ISTEXT($A116))),"",'Materials'!$F$116),"")</f>
        <v/>
      </c>
      <c r="G116" s="7">
        <f>IFERROR(IF(OR($A116="",NOT(ISTEXT($A116))),"",'Materials'!$G$116),"")</f>
        <v/>
      </c>
      <c r="H116" s="7">
        <f>IFERROR(IF(OR($A116="",NOT(ISTEXT($A116))),"",'Materials'!$H$116),"")</f>
        <v/>
      </c>
      <c r="I116" s="7">
        <f>IFERROR(IF(OR($A116="",NOT(ISTEXT($A116))),"",'Materials'!$I$116),"")</f>
        <v/>
      </c>
      <c r="J116" s="7">
        <f>IFERROR(IF(OR($A116="",NOT(ISTEXT($A116))),"",'Materials'!$J$116),"")</f>
        <v/>
      </c>
      <c r="K116" s="7">
        <f>IFERROR(IF(OR($A116="",NOT(ISTEXT($A116))),"",'Materials'!$K$116),"")</f>
        <v/>
      </c>
      <c r="L116" s="7">
        <f>IFERROR(IF(OR($A116="",NOT(ISTEXT($A116))),"",'Materials'!$L$116),"")</f>
        <v/>
      </c>
      <c r="M116" s="6">
        <f>IFERROR(IF(OR($A116="",NOT(ISTEXT($A116))),"",'Materials'!$M$116),"")</f>
        <v/>
      </c>
      <c r="P116" s="6">
        <f>IFERROR(IF(AND(ISTEXT('Materials'!$A$118),'Materials'!$A$118&lt;&gt;"",'Materials'!$M$118="SHORTAGE"),'Materials'!$A$118,""),"")</f>
        <v/>
      </c>
      <c r="Q116" s="3">
        <f>IFERROR(IF(OR($P116="",NOT(ISTEXT($P116))),"",'Materials'!$B$118),"")</f>
        <v/>
      </c>
      <c r="R116" s="3">
        <f>IFERROR(IF(OR($P116="",NOT(ISTEXT($P116))),"",'Materials'!$C$118),"")</f>
        <v/>
      </c>
      <c r="S116" s="6">
        <f>IFERROR(IF(OR($P116="",NOT(ISTEXT($P116))),"",'Materials'!$D$118),"")</f>
        <v/>
      </c>
      <c r="T116" s="3">
        <f>IFERROR(IF(OR($P116="",NOT(ISTEXT($P116))),"",'Materials'!$E$118),"")</f>
        <v/>
      </c>
      <c r="U116" s="7">
        <f>IFERROR(IF(OR($P116="",NOT(ISTEXT($P116))),"",'Materials'!$J$118),"")</f>
        <v/>
      </c>
      <c r="V116" s="7">
        <f>IFERROR(IF(OR($P116="",NOT(ISTEXT($P116))),"",'Materials'!$K$118),"")</f>
        <v/>
      </c>
      <c r="W116" s="7">
        <f>IFERROR(IF(OR($P116="",NOT(ISTEXT($P116))),"",'Materials'!$L$118),"")</f>
        <v/>
      </c>
    </row>
    <row r="117" ht="28" customHeight="1">
      <c r="A117" s="6">
        <f>IFERROR(IF(OR('Materials'!$A$117="",NOT(ISTEXT('Materials'!$A$117))),"",'Materials'!$A$117),"")</f>
        <v/>
      </c>
      <c r="B117" s="3">
        <f>IFERROR(IF(OR($A117="",NOT(ISTEXT($A117))),"",'Materials'!$B$117),"")</f>
        <v/>
      </c>
      <c r="C117" s="3">
        <f>IFERROR(IF(OR($A117="",NOT(ISTEXT($A117))),"",'Materials'!$C$117),"")</f>
        <v/>
      </c>
      <c r="D117" s="6">
        <f>IFERROR(IF(OR($A117="",NOT(ISTEXT($A117))),"",'Materials'!$D$117),"")</f>
        <v/>
      </c>
      <c r="E117" s="3">
        <f>IFERROR(IF(OR($A117="",NOT(ISTEXT($A117))),"",'Materials'!$E$117),"")</f>
        <v/>
      </c>
      <c r="F117" s="7">
        <f>IFERROR(IF(OR($A117="",NOT(ISTEXT($A117))),"",'Materials'!$F$117),"")</f>
        <v/>
      </c>
      <c r="G117" s="7">
        <f>IFERROR(IF(OR($A117="",NOT(ISTEXT($A117))),"",'Materials'!$G$117),"")</f>
        <v/>
      </c>
      <c r="H117" s="7">
        <f>IFERROR(IF(OR($A117="",NOT(ISTEXT($A117))),"",'Materials'!$H$117),"")</f>
        <v/>
      </c>
      <c r="I117" s="7">
        <f>IFERROR(IF(OR($A117="",NOT(ISTEXT($A117))),"",'Materials'!$I$117),"")</f>
        <v/>
      </c>
      <c r="J117" s="7">
        <f>IFERROR(IF(OR($A117="",NOT(ISTEXT($A117))),"",'Materials'!$J$117),"")</f>
        <v/>
      </c>
      <c r="K117" s="7">
        <f>IFERROR(IF(OR($A117="",NOT(ISTEXT($A117))),"",'Materials'!$K$117),"")</f>
        <v/>
      </c>
      <c r="L117" s="7">
        <f>IFERROR(IF(OR($A117="",NOT(ISTEXT($A117))),"",'Materials'!$L$117),"")</f>
        <v/>
      </c>
      <c r="M117" s="6">
        <f>IFERROR(IF(OR($A117="",NOT(ISTEXT($A117))),"",'Materials'!$M$117),"")</f>
        <v/>
      </c>
      <c r="P117" s="6">
        <f>IFERROR(IF(AND(ISTEXT('Materials'!$A$119),'Materials'!$A$119&lt;&gt;"",'Materials'!$M$119="SHORTAGE"),'Materials'!$A$119,""),"")</f>
        <v/>
      </c>
      <c r="Q117" s="3">
        <f>IFERROR(IF(OR($P117="",NOT(ISTEXT($P117))),"",'Materials'!$B$119),"")</f>
        <v/>
      </c>
      <c r="R117" s="3">
        <f>IFERROR(IF(OR($P117="",NOT(ISTEXT($P117))),"",'Materials'!$C$119),"")</f>
        <v/>
      </c>
      <c r="S117" s="6">
        <f>IFERROR(IF(OR($P117="",NOT(ISTEXT($P117))),"",'Materials'!$D$119),"")</f>
        <v/>
      </c>
      <c r="T117" s="3">
        <f>IFERROR(IF(OR($P117="",NOT(ISTEXT($P117))),"",'Materials'!$E$119),"")</f>
        <v/>
      </c>
      <c r="U117" s="7">
        <f>IFERROR(IF(OR($P117="",NOT(ISTEXT($P117))),"",'Materials'!$J$119),"")</f>
        <v/>
      </c>
      <c r="V117" s="7">
        <f>IFERROR(IF(OR($P117="",NOT(ISTEXT($P117))),"",'Materials'!$K$119),"")</f>
        <v/>
      </c>
      <c r="W117" s="7">
        <f>IFERROR(IF(OR($P117="",NOT(ISTEXT($P117))),"",'Materials'!$L$119),"")</f>
        <v/>
      </c>
    </row>
    <row r="118" ht="28" customHeight="1">
      <c r="A118" s="6">
        <f>IFERROR(IF(OR('Materials'!$A$118="",NOT(ISTEXT('Materials'!$A$118))),"",'Materials'!$A$118),"")</f>
        <v/>
      </c>
      <c r="B118" s="3">
        <f>IFERROR(IF(OR($A118="",NOT(ISTEXT($A118))),"",'Materials'!$B$118),"")</f>
        <v/>
      </c>
      <c r="C118" s="3">
        <f>IFERROR(IF(OR($A118="",NOT(ISTEXT($A118))),"",'Materials'!$C$118),"")</f>
        <v/>
      </c>
      <c r="D118" s="6">
        <f>IFERROR(IF(OR($A118="",NOT(ISTEXT($A118))),"",'Materials'!$D$118),"")</f>
        <v/>
      </c>
      <c r="E118" s="3">
        <f>IFERROR(IF(OR($A118="",NOT(ISTEXT($A118))),"",'Materials'!$E$118),"")</f>
        <v/>
      </c>
      <c r="F118" s="7">
        <f>IFERROR(IF(OR($A118="",NOT(ISTEXT($A118))),"",'Materials'!$F$118),"")</f>
        <v/>
      </c>
      <c r="G118" s="7">
        <f>IFERROR(IF(OR($A118="",NOT(ISTEXT($A118))),"",'Materials'!$G$118),"")</f>
        <v/>
      </c>
      <c r="H118" s="7">
        <f>IFERROR(IF(OR($A118="",NOT(ISTEXT($A118))),"",'Materials'!$H$118),"")</f>
        <v/>
      </c>
      <c r="I118" s="7">
        <f>IFERROR(IF(OR($A118="",NOT(ISTEXT($A118))),"",'Materials'!$I$118),"")</f>
        <v/>
      </c>
      <c r="J118" s="7">
        <f>IFERROR(IF(OR($A118="",NOT(ISTEXT($A118))),"",'Materials'!$J$118),"")</f>
        <v/>
      </c>
      <c r="K118" s="7">
        <f>IFERROR(IF(OR($A118="",NOT(ISTEXT($A118))),"",'Materials'!$K$118),"")</f>
        <v/>
      </c>
      <c r="L118" s="7">
        <f>IFERROR(IF(OR($A118="",NOT(ISTEXT($A118))),"",'Materials'!$L$118),"")</f>
        <v/>
      </c>
      <c r="M118" s="6">
        <f>IFERROR(IF(OR($A118="",NOT(ISTEXT($A118))),"",'Materials'!$M$118),"")</f>
        <v/>
      </c>
      <c r="P118" s="6">
        <f>IFERROR(IF(AND(ISTEXT('Materials'!$A$120),'Materials'!$A$120&lt;&gt;"",'Materials'!$M$120="SHORTAGE"),'Materials'!$A$120,""),"")</f>
        <v/>
      </c>
      <c r="Q118" s="3">
        <f>IFERROR(IF(OR($P118="",NOT(ISTEXT($P118))),"",'Materials'!$B$120),"")</f>
        <v/>
      </c>
      <c r="R118" s="3">
        <f>IFERROR(IF(OR($P118="",NOT(ISTEXT($P118))),"",'Materials'!$C$120),"")</f>
        <v/>
      </c>
      <c r="S118" s="6">
        <f>IFERROR(IF(OR($P118="",NOT(ISTEXT($P118))),"",'Materials'!$D$120),"")</f>
        <v/>
      </c>
      <c r="T118" s="3">
        <f>IFERROR(IF(OR($P118="",NOT(ISTEXT($P118))),"",'Materials'!$E$120),"")</f>
        <v/>
      </c>
      <c r="U118" s="7">
        <f>IFERROR(IF(OR($P118="",NOT(ISTEXT($P118))),"",'Materials'!$J$120),"")</f>
        <v/>
      </c>
      <c r="V118" s="7">
        <f>IFERROR(IF(OR($P118="",NOT(ISTEXT($P118))),"",'Materials'!$K$120),"")</f>
        <v/>
      </c>
      <c r="W118" s="7">
        <f>IFERROR(IF(OR($P118="",NOT(ISTEXT($P118))),"",'Materials'!$L$120),"")</f>
        <v/>
      </c>
    </row>
    <row r="119" ht="28" customHeight="1">
      <c r="A119" s="6">
        <f>IFERROR(IF(OR('Materials'!$A$119="",NOT(ISTEXT('Materials'!$A$119))),"",'Materials'!$A$119),"")</f>
        <v/>
      </c>
      <c r="B119" s="3">
        <f>IFERROR(IF(OR($A119="",NOT(ISTEXT($A119))),"",'Materials'!$B$119),"")</f>
        <v/>
      </c>
      <c r="C119" s="3">
        <f>IFERROR(IF(OR($A119="",NOT(ISTEXT($A119))),"",'Materials'!$C$119),"")</f>
        <v/>
      </c>
      <c r="D119" s="6">
        <f>IFERROR(IF(OR($A119="",NOT(ISTEXT($A119))),"",'Materials'!$D$119),"")</f>
        <v/>
      </c>
      <c r="E119" s="3">
        <f>IFERROR(IF(OR($A119="",NOT(ISTEXT($A119))),"",'Materials'!$E$119),"")</f>
        <v/>
      </c>
      <c r="F119" s="7">
        <f>IFERROR(IF(OR($A119="",NOT(ISTEXT($A119))),"",'Materials'!$F$119),"")</f>
        <v/>
      </c>
      <c r="G119" s="7">
        <f>IFERROR(IF(OR($A119="",NOT(ISTEXT($A119))),"",'Materials'!$G$119),"")</f>
        <v/>
      </c>
      <c r="H119" s="7">
        <f>IFERROR(IF(OR($A119="",NOT(ISTEXT($A119))),"",'Materials'!$H$119),"")</f>
        <v/>
      </c>
      <c r="I119" s="7">
        <f>IFERROR(IF(OR($A119="",NOT(ISTEXT($A119))),"",'Materials'!$I$119),"")</f>
        <v/>
      </c>
      <c r="J119" s="7">
        <f>IFERROR(IF(OR($A119="",NOT(ISTEXT($A119))),"",'Materials'!$J$119),"")</f>
        <v/>
      </c>
      <c r="K119" s="7">
        <f>IFERROR(IF(OR($A119="",NOT(ISTEXT($A119))),"",'Materials'!$K$119),"")</f>
        <v/>
      </c>
      <c r="L119" s="7">
        <f>IFERROR(IF(OR($A119="",NOT(ISTEXT($A119))),"",'Materials'!$L$119),"")</f>
        <v/>
      </c>
      <c r="M119" s="6">
        <f>IFERROR(IF(OR($A119="",NOT(ISTEXT($A119))),"",'Materials'!$M$119),"")</f>
        <v/>
      </c>
      <c r="P119" s="6">
        <f>IFERROR(IF(AND(ISTEXT('Materials'!$A$121),'Materials'!$A$121&lt;&gt;"",'Materials'!$M$121="SHORTAGE"),'Materials'!$A$121,""),"")</f>
        <v/>
      </c>
      <c r="Q119" s="3">
        <f>IFERROR(IF(OR($P119="",NOT(ISTEXT($P119))),"",'Materials'!$B$121),"")</f>
        <v/>
      </c>
      <c r="R119" s="3">
        <f>IFERROR(IF(OR($P119="",NOT(ISTEXT($P119))),"",'Materials'!$C$121),"")</f>
        <v/>
      </c>
      <c r="S119" s="6">
        <f>IFERROR(IF(OR($P119="",NOT(ISTEXT($P119))),"",'Materials'!$D$121),"")</f>
        <v/>
      </c>
      <c r="T119" s="3">
        <f>IFERROR(IF(OR($P119="",NOT(ISTEXT($P119))),"",'Materials'!$E$121),"")</f>
        <v/>
      </c>
      <c r="U119" s="7">
        <f>IFERROR(IF(OR($P119="",NOT(ISTEXT($P119))),"",'Materials'!$J$121),"")</f>
        <v/>
      </c>
      <c r="V119" s="7">
        <f>IFERROR(IF(OR($P119="",NOT(ISTEXT($P119))),"",'Materials'!$K$121),"")</f>
        <v/>
      </c>
      <c r="W119" s="7">
        <f>IFERROR(IF(OR($P119="",NOT(ISTEXT($P119))),"",'Materials'!$L$121),"")</f>
        <v/>
      </c>
    </row>
    <row r="120" ht="28" customHeight="1">
      <c r="A120" s="6">
        <f>IFERROR(IF(OR('Materials'!$A$120="",NOT(ISTEXT('Materials'!$A$120))),"",'Materials'!$A$120),"")</f>
        <v/>
      </c>
      <c r="B120" s="3">
        <f>IFERROR(IF(OR($A120="",NOT(ISTEXT($A120))),"",'Materials'!$B$120),"")</f>
        <v/>
      </c>
      <c r="C120" s="3">
        <f>IFERROR(IF(OR($A120="",NOT(ISTEXT($A120))),"",'Materials'!$C$120),"")</f>
        <v/>
      </c>
      <c r="D120" s="6">
        <f>IFERROR(IF(OR($A120="",NOT(ISTEXT($A120))),"",'Materials'!$D$120),"")</f>
        <v/>
      </c>
      <c r="E120" s="3">
        <f>IFERROR(IF(OR($A120="",NOT(ISTEXT($A120))),"",'Materials'!$E$120),"")</f>
        <v/>
      </c>
      <c r="F120" s="7">
        <f>IFERROR(IF(OR($A120="",NOT(ISTEXT($A120))),"",'Materials'!$F$120),"")</f>
        <v/>
      </c>
      <c r="G120" s="7">
        <f>IFERROR(IF(OR($A120="",NOT(ISTEXT($A120))),"",'Materials'!$G$120),"")</f>
        <v/>
      </c>
      <c r="H120" s="7">
        <f>IFERROR(IF(OR($A120="",NOT(ISTEXT($A120))),"",'Materials'!$H$120),"")</f>
        <v/>
      </c>
      <c r="I120" s="7">
        <f>IFERROR(IF(OR($A120="",NOT(ISTEXT($A120))),"",'Materials'!$I$120),"")</f>
        <v/>
      </c>
      <c r="J120" s="7">
        <f>IFERROR(IF(OR($A120="",NOT(ISTEXT($A120))),"",'Materials'!$J$120),"")</f>
        <v/>
      </c>
      <c r="K120" s="7">
        <f>IFERROR(IF(OR($A120="",NOT(ISTEXT($A120))),"",'Materials'!$K$120),"")</f>
        <v/>
      </c>
      <c r="L120" s="7">
        <f>IFERROR(IF(OR($A120="",NOT(ISTEXT($A120))),"",'Materials'!$L$120),"")</f>
        <v/>
      </c>
      <c r="M120" s="6">
        <f>IFERROR(IF(OR($A120="",NOT(ISTEXT($A120))),"",'Materials'!$M$120),"")</f>
        <v/>
      </c>
      <c r="P120" s="6">
        <f>IFERROR(IF(AND(ISTEXT('Materials'!$A$122),'Materials'!$A$122&lt;&gt;"",'Materials'!$M$122="SHORTAGE"),'Materials'!$A$122,""),"")</f>
        <v/>
      </c>
      <c r="Q120" s="3">
        <f>IFERROR(IF(OR($P120="",NOT(ISTEXT($P120))),"",'Materials'!$B$122),"")</f>
        <v/>
      </c>
      <c r="R120" s="3">
        <f>IFERROR(IF(OR($P120="",NOT(ISTEXT($P120))),"",'Materials'!$C$122),"")</f>
        <v/>
      </c>
      <c r="S120" s="6">
        <f>IFERROR(IF(OR($P120="",NOT(ISTEXT($P120))),"",'Materials'!$D$122),"")</f>
        <v/>
      </c>
      <c r="T120" s="3">
        <f>IFERROR(IF(OR($P120="",NOT(ISTEXT($P120))),"",'Materials'!$E$122),"")</f>
        <v/>
      </c>
      <c r="U120" s="7">
        <f>IFERROR(IF(OR($P120="",NOT(ISTEXT($P120))),"",'Materials'!$J$122),"")</f>
        <v/>
      </c>
      <c r="V120" s="7">
        <f>IFERROR(IF(OR($P120="",NOT(ISTEXT($P120))),"",'Materials'!$K$122),"")</f>
        <v/>
      </c>
      <c r="W120" s="7">
        <f>IFERROR(IF(OR($P120="",NOT(ISTEXT($P120))),"",'Materials'!$L$122),"")</f>
        <v/>
      </c>
    </row>
    <row r="121" ht="28" customHeight="1">
      <c r="A121" s="6">
        <f>IFERROR(IF(OR('Materials'!$A$121="",NOT(ISTEXT('Materials'!$A$121))),"",'Materials'!$A$121),"")</f>
        <v/>
      </c>
      <c r="B121" s="3">
        <f>IFERROR(IF(OR($A121="",NOT(ISTEXT($A121))),"",'Materials'!$B$121),"")</f>
        <v/>
      </c>
      <c r="C121" s="3">
        <f>IFERROR(IF(OR($A121="",NOT(ISTEXT($A121))),"",'Materials'!$C$121),"")</f>
        <v/>
      </c>
      <c r="D121" s="6">
        <f>IFERROR(IF(OR($A121="",NOT(ISTEXT($A121))),"",'Materials'!$D$121),"")</f>
        <v/>
      </c>
      <c r="E121" s="3">
        <f>IFERROR(IF(OR($A121="",NOT(ISTEXT($A121))),"",'Materials'!$E$121),"")</f>
        <v/>
      </c>
      <c r="F121" s="7">
        <f>IFERROR(IF(OR($A121="",NOT(ISTEXT($A121))),"",'Materials'!$F$121),"")</f>
        <v/>
      </c>
      <c r="G121" s="7">
        <f>IFERROR(IF(OR($A121="",NOT(ISTEXT($A121))),"",'Materials'!$G$121),"")</f>
        <v/>
      </c>
      <c r="H121" s="7">
        <f>IFERROR(IF(OR($A121="",NOT(ISTEXT($A121))),"",'Materials'!$H$121),"")</f>
        <v/>
      </c>
      <c r="I121" s="7">
        <f>IFERROR(IF(OR($A121="",NOT(ISTEXT($A121))),"",'Materials'!$I$121),"")</f>
        <v/>
      </c>
      <c r="J121" s="7">
        <f>IFERROR(IF(OR($A121="",NOT(ISTEXT($A121))),"",'Materials'!$J$121),"")</f>
        <v/>
      </c>
      <c r="K121" s="7">
        <f>IFERROR(IF(OR($A121="",NOT(ISTEXT($A121))),"",'Materials'!$K$121),"")</f>
        <v/>
      </c>
      <c r="L121" s="7">
        <f>IFERROR(IF(OR($A121="",NOT(ISTEXT($A121))),"",'Materials'!$L$121),"")</f>
        <v/>
      </c>
      <c r="M121" s="6">
        <f>IFERROR(IF(OR($A121="",NOT(ISTEXT($A121))),"",'Materials'!$M$121),"")</f>
        <v/>
      </c>
      <c r="P121" s="6">
        <f>IFERROR(IF(AND(ISTEXT('Materials'!$A$123),'Materials'!$A$123&lt;&gt;"",'Materials'!$M$123="SHORTAGE"),'Materials'!$A$123,""),"")</f>
        <v/>
      </c>
      <c r="Q121" s="3">
        <f>IFERROR(IF(OR($P121="",NOT(ISTEXT($P121))),"",'Materials'!$B$123),"")</f>
        <v/>
      </c>
      <c r="R121" s="3">
        <f>IFERROR(IF(OR($P121="",NOT(ISTEXT($P121))),"",'Materials'!$C$123),"")</f>
        <v/>
      </c>
      <c r="S121" s="6">
        <f>IFERROR(IF(OR($P121="",NOT(ISTEXT($P121))),"",'Materials'!$D$123),"")</f>
        <v/>
      </c>
      <c r="T121" s="3">
        <f>IFERROR(IF(OR($P121="",NOT(ISTEXT($P121))),"",'Materials'!$E$123),"")</f>
        <v/>
      </c>
      <c r="U121" s="7">
        <f>IFERROR(IF(OR($P121="",NOT(ISTEXT($P121))),"",'Materials'!$J$123),"")</f>
        <v/>
      </c>
      <c r="V121" s="7">
        <f>IFERROR(IF(OR($P121="",NOT(ISTEXT($P121))),"",'Materials'!$K$123),"")</f>
        <v/>
      </c>
      <c r="W121" s="7">
        <f>IFERROR(IF(OR($P121="",NOT(ISTEXT($P121))),"",'Materials'!$L$123),"")</f>
        <v/>
      </c>
    </row>
    <row r="122" ht="28" customHeight="1">
      <c r="A122" s="6">
        <f>IFERROR(IF(OR('Materials'!$A$122="",NOT(ISTEXT('Materials'!$A$122))),"",'Materials'!$A$122),"")</f>
        <v/>
      </c>
      <c r="B122" s="3">
        <f>IFERROR(IF(OR($A122="",NOT(ISTEXT($A122))),"",'Materials'!$B$122),"")</f>
        <v/>
      </c>
      <c r="C122" s="3">
        <f>IFERROR(IF(OR($A122="",NOT(ISTEXT($A122))),"",'Materials'!$C$122),"")</f>
        <v/>
      </c>
      <c r="D122" s="6">
        <f>IFERROR(IF(OR($A122="",NOT(ISTEXT($A122))),"",'Materials'!$D$122),"")</f>
        <v/>
      </c>
      <c r="E122" s="3">
        <f>IFERROR(IF(OR($A122="",NOT(ISTEXT($A122))),"",'Materials'!$E$122),"")</f>
        <v/>
      </c>
      <c r="F122" s="7">
        <f>IFERROR(IF(OR($A122="",NOT(ISTEXT($A122))),"",'Materials'!$F$122),"")</f>
        <v/>
      </c>
      <c r="G122" s="7">
        <f>IFERROR(IF(OR($A122="",NOT(ISTEXT($A122))),"",'Materials'!$G$122),"")</f>
        <v/>
      </c>
      <c r="H122" s="7">
        <f>IFERROR(IF(OR($A122="",NOT(ISTEXT($A122))),"",'Materials'!$H$122),"")</f>
        <v/>
      </c>
      <c r="I122" s="7">
        <f>IFERROR(IF(OR($A122="",NOT(ISTEXT($A122))),"",'Materials'!$I$122),"")</f>
        <v/>
      </c>
      <c r="J122" s="7">
        <f>IFERROR(IF(OR($A122="",NOT(ISTEXT($A122))),"",'Materials'!$J$122),"")</f>
        <v/>
      </c>
      <c r="K122" s="7">
        <f>IFERROR(IF(OR($A122="",NOT(ISTEXT($A122))),"",'Materials'!$K$122),"")</f>
        <v/>
      </c>
      <c r="L122" s="7">
        <f>IFERROR(IF(OR($A122="",NOT(ISTEXT($A122))),"",'Materials'!$L$122),"")</f>
        <v/>
      </c>
      <c r="M122" s="6">
        <f>IFERROR(IF(OR($A122="",NOT(ISTEXT($A122))),"",'Materials'!$M$122),"")</f>
        <v/>
      </c>
      <c r="P122" s="6">
        <f>IFERROR(IF(AND(ISTEXT('Materials'!$A$124),'Materials'!$A$124&lt;&gt;"",'Materials'!$M$124="SHORTAGE"),'Materials'!$A$124,""),"")</f>
        <v/>
      </c>
      <c r="Q122" s="3">
        <f>IFERROR(IF(OR($P122="",NOT(ISTEXT($P122))),"",'Materials'!$B$124),"")</f>
        <v/>
      </c>
      <c r="R122" s="3">
        <f>IFERROR(IF(OR($P122="",NOT(ISTEXT($P122))),"",'Materials'!$C$124),"")</f>
        <v/>
      </c>
      <c r="S122" s="6">
        <f>IFERROR(IF(OR($P122="",NOT(ISTEXT($P122))),"",'Materials'!$D$124),"")</f>
        <v/>
      </c>
      <c r="T122" s="3">
        <f>IFERROR(IF(OR($P122="",NOT(ISTEXT($P122))),"",'Materials'!$E$124),"")</f>
        <v/>
      </c>
      <c r="U122" s="7">
        <f>IFERROR(IF(OR($P122="",NOT(ISTEXT($P122))),"",'Materials'!$J$124),"")</f>
        <v/>
      </c>
      <c r="V122" s="7">
        <f>IFERROR(IF(OR($P122="",NOT(ISTEXT($P122))),"",'Materials'!$K$124),"")</f>
        <v/>
      </c>
      <c r="W122" s="7">
        <f>IFERROR(IF(OR($P122="",NOT(ISTEXT($P122))),"",'Materials'!$L$124),"")</f>
        <v/>
      </c>
    </row>
    <row r="123" ht="28" customHeight="1">
      <c r="A123" s="6">
        <f>IFERROR(IF(OR('Materials'!$A$123="",NOT(ISTEXT('Materials'!$A$123))),"",'Materials'!$A$123),"")</f>
        <v/>
      </c>
      <c r="B123" s="3">
        <f>IFERROR(IF(OR($A123="",NOT(ISTEXT($A123))),"",'Materials'!$B$123),"")</f>
        <v/>
      </c>
      <c r="C123" s="3">
        <f>IFERROR(IF(OR($A123="",NOT(ISTEXT($A123))),"",'Materials'!$C$123),"")</f>
        <v/>
      </c>
      <c r="D123" s="6">
        <f>IFERROR(IF(OR($A123="",NOT(ISTEXT($A123))),"",'Materials'!$D$123),"")</f>
        <v/>
      </c>
      <c r="E123" s="3">
        <f>IFERROR(IF(OR($A123="",NOT(ISTEXT($A123))),"",'Materials'!$E$123),"")</f>
        <v/>
      </c>
      <c r="F123" s="7">
        <f>IFERROR(IF(OR($A123="",NOT(ISTEXT($A123))),"",'Materials'!$F$123),"")</f>
        <v/>
      </c>
      <c r="G123" s="7">
        <f>IFERROR(IF(OR($A123="",NOT(ISTEXT($A123))),"",'Materials'!$G$123),"")</f>
        <v/>
      </c>
      <c r="H123" s="7">
        <f>IFERROR(IF(OR($A123="",NOT(ISTEXT($A123))),"",'Materials'!$H$123),"")</f>
        <v/>
      </c>
      <c r="I123" s="7">
        <f>IFERROR(IF(OR($A123="",NOT(ISTEXT($A123))),"",'Materials'!$I$123),"")</f>
        <v/>
      </c>
      <c r="J123" s="7">
        <f>IFERROR(IF(OR($A123="",NOT(ISTEXT($A123))),"",'Materials'!$J$123),"")</f>
        <v/>
      </c>
      <c r="K123" s="7">
        <f>IFERROR(IF(OR($A123="",NOT(ISTEXT($A123))),"",'Materials'!$K$123),"")</f>
        <v/>
      </c>
      <c r="L123" s="7">
        <f>IFERROR(IF(OR($A123="",NOT(ISTEXT($A123))),"",'Materials'!$L$123),"")</f>
        <v/>
      </c>
      <c r="M123" s="6">
        <f>IFERROR(IF(OR($A123="",NOT(ISTEXT($A123))),"",'Materials'!$M$123),"")</f>
        <v/>
      </c>
      <c r="P123" s="6">
        <f>IFERROR(IF(AND(ISTEXT('Materials'!$A$125),'Materials'!$A$125&lt;&gt;"",'Materials'!$M$125="SHORTAGE"),'Materials'!$A$125,""),"")</f>
        <v/>
      </c>
      <c r="Q123" s="3">
        <f>IFERROR(IF(OR($P123="",NOT(ISTEXT($P123))),"",'Materials'!$B$125),"")</f>
        <v/>
      </c>
      <c r="R123" s="3">
        <f>IFERROR(IF(OR($P123="",NOT(ISTEXT($P123))),"",'Materials'!$C$125),"")</f>
        <v/>
      </c>
      <c r="S123" s="6">
        <f>IFERROR(IF(OR($P123="",NOT(ISTEXT($P123))),"",'Materials'!$D$125),"")</f>
        <v/>
      </c>
      <c r="T123" s="3">
        <f>IFERROR(IF(OR($P123="",NOT(ISTEXT($P123))),"",'Materials'!$E$125),"")</f>
        <v/>
      </c>
      <c r="U123" s="7">
        <f>IFERROR(IF(OR($P123="",NOT(ISTEXT($P123))),"",'Materials'!$J$125),"")</f>
        <v/>
      </c>
      <c r="V123" s="7">
        <f>IFERROR(IF(OR($P123="",NOT(ISTEXT($P123))),"",'Materials'!$K$125),"")</f>
        <v/>
      </c>
      <c r="W123" s="7">
        <f>IFERROR(IF(OR($P123="",NOT(ISTEXT($P123))),"",'Materials'!$L$125),"")</f>
        <v/>
      </c>
    </row>
    <row r="124" ht="28" customHeight="1">
      <c r="A124" s="6">
        <f>IFERROR(IF(OR('Materials'!$A$124="",NOT(ISTEXT('Materials'!$A$124))),"",'Materials'!$A$124),"")</f>
        <v/>
      </c>
      <c r="B124" s="3">
        <f>IFERROR(IF(OR($A124="",NOT(ISTEXT($A124))),"",'Materials'!$B$124),"")</f>
        <v/>
      </c>
      <c r="C124" s="3">
        <f>IFERROR(IF(OR($A124="",NOT(ISTEXT($A124))),"",'Materials'!$C$124),"")</f>
        <v/>
      </c>
      <c r="D124" s="6">
        <f>IFERROR(IF(OR($A124="",NOT(ISTEXT($A124))),"",'Materials'!$D$124),"")</f>
        <v/>
      </c>
      <c r="E124" s="3">
        <f>IFERROR(IF(OR($A124="",NOT(ISTEXT($A124))),"",'Materials'!$E$124),"")</f>
        <v/>
      </c>
      <c r="F124" s="7">
        <f>IFERROR(IF(OR($A124="",NOT(ISTEXT($A124))),"",'Materials'!$F$124),"")</f>
        <v/>
      </c>
      <c r="G124" s="7">
        <f>IFERROR(IF(OR($A124="",NOT(ISTEXT($A124))),"",'Materials'!$G$124),"")</f>
        <v/>
      </c>
      <c r="H124" s="7">
        <f>IFERROR(IF(OR($A124="",NOT(ISTEXT($A124))),"",'Materials'!$H$124),"")</f>
        <v/>
      </c>
      <c r="I124" s="7">
        <f>IFERROR(IF(OR($A124="",NOT(ISTEXT($A124))),"",'Materials'!$I$124),"")</f>
        <v/>
      </c>
      <c r="J124" s="7">
        <f>IFERROR(IF(OR($A124="",NOT(ISTEXT($A124))),"",'Materials'!$J$124),"")</f>
        <v/>
      </c>
      <c r="K124" s="7">
        <f>IFERROR(IF(OR($A124="",NOT(ISTEXT($A124))),"",'Materials'!$K$124),"")</f>
        <v/>
      </c>
      <c r="L124" s="7">
        <f>IFERROR(IF(OR($A124="",NOT(ISTEXT($A124))),"",'Materials'!$L$124),"")</f>
        <v/>
      </c>
      <c r="M124" s="6">
        <f>IFERROR(IF(OR($A124="",NOT(ISTEXT($A124))),"",'Materials'!$M$124),"")</f>
        <v/>
      </c>
      <c r="P124" s="6">
        <f>IFERROR(IF(AND(ISTEXT('Materials'!$A$126),'Materials'!$A$126&lt;&gt;"",'Materials'!$M$126="SHORTAGE"),'Materials'!$A$126,""),"")</f>
        <v/>
      </c>
      <c r="Q124" s="3">
        <f>IFERROR(IF(OR($P124="",NOT(ISTEXT($P124))),"",'Materials'!$B$126),"")</f>
        <v/>
      </c>
      <c r="R124" s="3">
        <f>IFERROR(IF(OR($P124="",NOT(ISTEXT($P124))),"",'Materials'!$C$126),"")</f>
        <v/>
      </c>
      <c r="S124" s="6">
        <f>IFERROR(IF(OR($P124="",NOT(ISTEXT($P124))),"",'Materials'!$D$126),"")</f>
        <v/>
      </c>
      <c r="T124" s="3">
        <f>IFERROR(IF(OR($P124="",NOT(ISTEXT($P124))),"",'Materials'!$E$126),"")</f>
        <v/>
      </c>
      <c r="U124" s="7">
        <f>IFERROR(IF(OR($P124="",NOT(ISTEXT($P124))),"",'Materials'!$J$126),"")</f>
        <v/>
      </c>
      <c r="V124" s="7">
        <f>IFERROR(IF(OR($P124="",NOT(ISTEXT($P124))),"",'Materials'!$K$126),"")</f>
        <v/>
      </c>
      <c r="W124" s="7">
        <f>IFERROR(IF(OR($P124="",NOT(ISTEXT($P124))),"",'Materials'!$L$126),"")</f>
        <v/>
      </c>
    </row>
    <row r="125" ht="28" customHeight="1">
      <c r="A125" s="6">
        <f>IFERROR(IF(OR('Materials'!$A$125="",NOT(ISTEXT('Materials'!$A$125))),"",'Materials'!$A$125),"")</f>
        <v/>
      </c>
      <c r="B125" s="3">
        <f>IFERROR(IF(OR($A125="",NOT(ISTEXT($A125))),"",'Materials'!$B$125),"")</f>
        <v/>
      </c>
      <c r="C125" s="3">
        <f>IFERROR(IF(OR($A125="",NOT(ISTEXT($A125))),"",'Materials'!$C$125),"")</f>
        <v/>
      </c>
      <c r="D125" s="6">
        <f>IFERROR(IF(OR($A125="",NOT(ISTEXT($A125))),"",'Materials'!$D$125),"")</f>
        <v/>
      </c>
      <c r="E125" s="3">
        <f>IFERROR(IF(OR($A125="",NOT(ISTEXT($A125))),"",'Materials'!$E$125),"")</f>
        <v/>
      </c>
      <c r="F125" s="7">
        <f>IFERROR(IF(OR($A125="",NOT(ISTEXT($A125))),"",'Materials'!$F$125),"")</f>
        <v/>
      </c>
      <c r="G125" s="7">
        <f>IFERROR(IF(OR($A125="",NOT(ISTEXT($A125))),"",'Materials'!$G$125),"")</f>
        <v/>
      </c>
      <c r="H125" s="7">
        <f>IFERROR(IF(OR($A125="",NOT(ISTEXT($A125))),"",'Materials'!$H$125),"")</f>
        <v/>
      </c>
      <c r="I125" s="7">
        <f>IFERROR(IF(OR($A125="",NOT(ISTEXT($A125))),"",'Materials'!$I$125),"")</f>
        <v/>
      </c>
      <c r="J125" s="7">
        <f>IFERROR(IF(OR($A125="",NOT(ISTEXT($A125))),"",'Materials'!$J$125),"")</f>
        <v/>
      </c>
      <c r="K125" s="7">
        <f>IFERROR(IF(OR($A125="",NOT(ISTEXT($A125))),"",'Materials'!$K$125),"")</f>
        <v/>
      </c>
      <c r="L125" s="7">
        <f>IFERROR(IF(OR($A125="",NOT(ISTEXT($A125))),"",'Materials'!$L$125),"")</f>
        <v/>
      </c>
      <c r="M125" s="6">
        <f>IFERROR(IF(OR($A125="",NOT(ISTEXT($A125))),"",'Materials'!$M$125),"")</f>
        <v/>
      </c>
      <c r="P125" s="6">
        <f>IFERROR(IF(AND(ISTEXT('Materials'!$A$127),'Materials'!$A$127&lt;&gt;"",'Materials'!$M$127="SHORTAGE"),'Materials'!$A$127,""),"")</f>
        <v/>
      </c>
      <c r="Q125" s="3">
        <f>IFERROR(IF(OR($P125="",NOT(ISTEXT($P125))),"",'Materials'!$B$127),"")</f>
        <v/>
      </c>
      <c r="R125" s="3">
        <f>IFERROR(IF(OR($P125="",NOT(ISTEXT($P125))),"",'Materials'!$C$127),"")</f>
        <v/>
      </c>
      <c r="S125" s="6">
        <f>IFERROR(IF(OR($P125="",NOT(ISTEXT($P125))),"",'Materials'!$D$127),"")</f>
        <v/>
      </c>
      <c r="T125" s="3">
        <f>IFERROR(IF(OR($P125="",NOT(ISTEXT($P125))),"",'Materials'!$E$127),"")</f>
        <v/>
      </c>
      <c r="U125" s="7">
        <f>IFERROR(IF(OR($P125="",NOT(ISTEXT($P125))),"",'Materials'!$J$127),"")</f>
        <v/>
      </c>
      <c r="V125" s="7">
        <f>IFERROR(IF(OR($P125="",NOT(ISTEXT($P125))),"",'Materials'!$K$127),"")</f>
        <v/>
      </c>
      <c r="W125" s="7">
        <f>IFERROR(IF(OR($P125="",NOT(ISTEXT($P125))),"",'Materials'!$L$127),"")</f>
        <v/>
      </c>
    </row>
    <row r="126" ht="28" customHeight="1">
      <c r="A126" s="6">
        <f>IFERROR(IF(OR('Materials'!$A$126="",NOT(ISTEXT('Materials'!$A$126))),"",'Materials'!$A$126),"")</f>
        <v/>
      </c>
      <c r="B126" s="3">
        <f>IFERROR(IF(OR($A126="",NOT(ISTEXT($A126))),"",'Materials'!$B$126),"")</f>
        <v/>
      </c>
      <c r="C126" s="3">
        <f>IFERROR(IF(OR($A126="",NOT(ISTEXT($A126))),"",'Materials'!$C$126),"")</f>
        <v/>
      </c>
      <c r="D126" s="6">
        <f>IFERROR(IF(OR($A126="",NOT(ISTEXT($A126))),"",'Materials'!$D$126),"")</f>
        <v/>
      </c>
      <c r="E126" s="3">
        <f>IFERROR(IF(OR($A126="",NOT(ISTEXT($A126))),"",'Materials'!$E$126),"")</f>
        <v/>
      </c>
      <c r="F126" s="7">
        <f>IFERROR(IF(OR($A126="",NOT(ISTEXT($A126))),"",'Materials'!$F$126),"")</f>
        <v/>
      </c>
      <c r="G126" s="7">
        <f>IFERROR(IF(OR($A126="",NOT(ISTEXT($A126))),"",'Materials'!$G$126),"")</f>
        <v/>
      </c>
      <c r="H126" s="7">
        <f>IFERROR(IF(OR($A126="",NOT(ISTEXT($A126))),"",'Materials'!$H$126),"")</f>
        <v/>
      </c>
      <c r="I126" s="7">
        <f>IFERROR(IF(OR($A126="",NOT(ISTEXT($A126))),"",'Materials'!$I$126),"")</f>
        <v/>
      </c>
      <c r="J126" s="7">
        <f>IFERROR(IF(OR($A126="",NOT(ISTEXT($A126))),"",'Materials'!$J$126),"")</f>
        <v/>
      </c>
      <c r="K126" s="7">
        <f>IFERROR(IF(OR($A126="",NOT(ISTEXT($A126))),"",'Materials'!$K$126),"")</f>
        <v/>
      </c>
      <c r="L126" s="7">
        <f>IFERROR(IF(OR($A126="",NOT(ISTEXT($A126))),"",'Materials'!$L$126),"")</f>
        <v/>
      </c>
      <c r="M126" s="6">
        <f>IFERROR(IF(OR($A126="",NOT(ISTEXT($A126))),"",'Materials'!$M$126),"")</f>
        <v/>
      </c>
      <c r="P126" s="6">
        <f>IFERROR(IF(AND(ISTEXT('Materials'!$A$128),'Materials'!$A$128&lt;&gt;"",'Materials'!$M$128="SHORTAGE"),'Materials'!$A$128,""),"")</f>
        <v/>
      </c>
      <c r="Q126" s="3">
        <f>IFERROR(IF(OR($P126="",NOT(ISTEXT($P126))),"",'Materials'!$B$128),"")</f>
        <v/>
      </c>
      <c r="R126" s="3">
        <f>IFERROR(IF(OR($P126="",NOT(ISTEXT($P126))),"",'Materials'!$C$128),"")</f>
        <v/>
      </c>
      <c r="S126" s="6">
        <f>IFERROR(IF(OR($P126="",NOT(ISTEXT($P126))),"",'Materials'!$D$128),"")</f>
        <v/>
      </c>
      <c r="T126" s="3">
        <f>IFERROR(IF(OR($P126="",NOT(ISTEXT($P126))),"",'Materials'!$E$128),"")</f>
        <v/>
      </c>
      <c r="U126" s="7">
        <f>IFERROR(IF(OR($P126="",NOT(ISTEXT($P126))),"",'Materials'!$J$128),"")</f>
        <v/>
      </c>
      <c r="V126" s="7">
        <f>IFERROR(IF(OR($P126="",NOT(ISTEXT($P126))),"",'Materials'!$K$128),"")</f>
        <v/>
      </c>
      <c r="W126" s="7">
        <f>IFERROR(IF(OR($P126="",NOT(ISTEXT($P126))),"",'Materials'!$L$128),"")</f>
        <v/>
      </c>
    </row>
    <row r="127" ht="28" customHeight="1">
      <c r="A127" s="6">
        <f>IFERROR(IF(OR('Materials'!$A$127="",NOT(ISTEXT('Materials'!$A$127))),"",'Materials'!$A$127),"")</f>
        <v/>
      </c>
      <c r="B127" s="3">
        <f>IFERROR(IF(OR($A127="",NOT(ISTEXT($A127))),"",'Materials'!$B$127),"")</f>
        <v/>
      </c>
      <c r="C127" s="3">
        <f>IFERROR(IF(OR($A127="",NOT(ISTEXT($A127))),"",'Materials'!$C$127),"")</f>
        <v/>
      </c>
      <c r="D127" s="6">
        <f>IFERROR(IF(OR($A127="",NOT(ISTEXT($A127))),"",'Materials'!$D$127),"")</f>
        <v/>
      </c>
      <c r="E127" s="3">
        <f>IFERROR(IF(OR($A127="",NOT(ISTEXT($A127))),"",'Materials'!$E$127),"")</f>
        <v/>
      </c>
      <c r="F127" s="7">
        <f>IFERROR(IF(OR($A127="",NOT(ISTEXT($A127))),"",'Materials'!$F$127),"")</f>
        <v/>
      </c>
      <c r="G127" s="7">
        <f>IFERROR(IF(OR($A127="",NOT(ISTEXT($A127))),"",'Materials'!$G$127),"")</f>
        <v/>
      </c>
      <c r="H127" s="7">
        <f>IFERROR(IF(OR($A127="",NOT(ISTEXT($A127))),"",'Materials'!$H$127),"")</f>
        <v/>
      </c>
      <c r="I127" s="7">
        <f>IFERROR(IF(OR($A127="",NOT(ISTEXT($A127))),"",'Materials'!$I$127),"")</f>
        <v/>
      </c>
      <c r="J127" s="7">
        <f>IFERROR(IF(OR($A127="",NOT(ISTEXT($A127))),"",'Materials'!$J$127),"")</f>
        <v/>
      </c>
      <c r="K127" s="7">
        <f>IFERROR(IF(OR($A127="",NOT(ISTEXT($A127))),"",'Materials'!$K$127),"")</f>
        <v/>
      </c>
      <c r="L127" s="7">
        <f>IFERROR(IF(OR($A127="",NOT(ISTEXT($A127))),"",'Materials'!$L$127),"")</f>
        <v/>
      </c>
      <c r="M127" s="6">
        <f>IFERROR(IF(OR($A127="",NOT(ISTEXT($A127))),"",'Materials'!$M$127),"")</f>
        <v/>
      </c>
      <c r="P127" s="6">
        <f>IFERROR(IF(AND(ISTEXT('Materials'!$A$129),'Materials'!$A$129&lt;&gt;"",'Materials'!$M$129="SHORTAGE"),'Materials'!$A$129,""),"")</f>
        <v/>
      </c>
      <c r="Q127" s="3">
        <f>IFERROR(IF(OR($P127="",NOT(ISTEXT($P127))),"",'Materials'!$B$129),"")</f>
        <v/>
      </c>
      <c r="R127" s="3">
        <f>IFERROR(IF(OR($P127="",NOT(ISTEXT($P127))),"",'Materials'!$C$129),"")</f>
        <v/>
      </c>
      <c r="S127" s="6">
        <f>IFERROR(IF(OR($P127="",NOT(ISTEXT($P127))),"",'Materials'!$D$129),"")</f>
        <v/>
      </c>
      <c r="T127" s="3">
        <f>IFERROR(IF(OR($P127="",NOT(ISTEXT($P127))),"",'Materials'!$E$129),"")</f>
        <v/>
      </c>
      <c r="U127" s="7">
        <f>IFERROR(IF(OR($P127="",NOT(ISTEXT($P127))),"",'Materials'!$J$129),"")</f>
        <v/>
      </c>
      <c r="V127" s="7">
        <f>IFERROR(IF(OR($P127="",NOT(ISTEXT($P127))),"",'Materials'!$K$129),"")</f>
        <v/>
      </c>
      <c r="W127" s="7">
        <f>IFERROR(IF(OR($P127="",NOT(ISTEXT($P127))),"",'Materials'!$L$129),"")</f>
        <v/>
      </c>
    </row>
    <row r="128" ht="28" customHeight="1">
      <c r="A128" s="6">
        <f>IFERROR(IF(OR('Materials'!$A$128="",NOT(ISTEXT('Materials'!$A$128))),"",'Materials'!$A$128),"")</f>
        <v/>
      </c>
      <c r="B128" s="3">
        <f>IFERROR(IF(OR($A128="",NOT(ISTEXT($A128))),"",'Materials'!$B$128),"")</f>
        <v/>
      </c>
      <c r="C128" s="3">
        <f>IFERROR(IF(OR($A128="",NOT(ISTEXT($A128))),"",'Materials'!$C$128),"")</f>
        <v/>
      </c>
      <c r="D128" s="6">
        <f>IFERROR(IF(OR($A128="",NOT(ISTEXT($A128))),"",'Materials'!$D$128),"")</f>
        <v/>
      </c>
      <c r="E128" s="3">
        <f>IFERROR(IF(OR($A128="",NOT(ISTEXT($A128))),"",'Materials'!$E$128),"")</f>
        <v/>
      </c>
      <c r="F128" s="7">
        <f>IFERROR(IF(OR($A128="",NOT(ISTEXT($A128))),"",'Materials'!$F$128),"")</f>
        <v/>
      </c>
      <c r="G128" s="7">
        <f>IFERROR(IF(OR($A128="",NOT(ISTEXT($A128))),"",'Materials'!$G$128),"")</f>
        <v/>
      </c>
      <c r="H128" s="7">
        <f>IFERROR(IF(OR($A128="",NOT(ISTEXT($A128))),"",'Materials'!$H$128),"")</f>
        <v/>
      </c>
      <c r="I128" s="7">
        <f>IFERROR(IF(OR($A128="",NOT(ISTEXT($A128))),"",'Materials'!$I$128),"")</f>
        <v/>
      </c>
      <c r="J128" s="7">
        <f>IFERROR(IF(OR($A128="",NOT(ISTEXT($A128))),"",'Materials'!$J$128),"")</f>
        <v/>
      </c>
      <c r="K128" s="7">
        <f>IFERROR(IF(OR($A128="",NOT(ISTEXT($A128))),"",'Materials'!$K$128),"")</f>
        <v/>
      </c>
      <c r="L128" s="7">
        <f>IFERROR(IF(OR($A128="",NOT(ISTEXT($A128))),"",'Materials'!$L$128),"")</f>
        <v/>
      </c>
      <c r="M128" s="6">
        <f>IFERROR(IF(OR($A128="",NOT(ISTEXT($A128))),"",'Materials'!$M$128),"")</f>
        <v/>
      </c>
      <c r="P128" s="6">
        <f>IFERROR(IF(AND(ISTEXT('Materials'!$A$130),'Materials'!$A$130&lt;&gt;"",'Materials'!$M$130="SHORTAGE"),'Materials'!$A$130,""),"")</f>
        <v/>
      </c>
      <c r="Q128" s="3">
        <f>IFERROR(IF(OR($P128="",NOT(ISTEXT($P128))),"",'Materials'!$B$130),"")</f>
        <v/>
      </c>
      <c r="R128" s="3">
        <f>IFERROR(IF(OR($P128="",NOT(ISTEXT($P128))),"",'Materials'!$C$130),"")</f>
        <v/>
      </c>
      <c r="S128" s="6">
        <f>IFERROR(IF(OR($P128="",NOT(ISTEXT($P128))),"",'Materials'!$D$130),"")</f>
        <v/>
      </c>
      <c r="T128" s="3">
        <f>IFERROR(IF(OR($P128="",NOT(ISTEXT($P128))),"",'Materials'!$E$130),"")</f>
        <v/>
      </c>
      <c r="U128" s="7">
        <f>IFERROR(IF(OR($P128="",NOT(ISTEXT($P128))),"",'Materials'!$J$130),"")</f>
        <v/>
      </c>
      <c r="V128" s="7">
        <f>IFERROR(IF(OR($P128="",NOT(ISTEXT($P128))),"",'Materials'!$K$130),"")</f>
        <v/>
      </c>
      <c r="W128" s="7">
        <f>IFERROR(IF(OR($P128="",NOT(ISTEXT($P128))),"",'Materials'!$L$130),"")</f>
        <v/>
      </c>
    </row>
    <row r="129" ht="28" customHeight="1">
      <c r="A129" s="6">
        <f>IFERROR(IF(OR('Materials'!$A$129="",NOT(ISTEXT('Materials'!$A$129))),"",'Materials'!$A$129),"")</f>
        <v/>
      </c>
      <c r="B129" s="3">
        <f>IFERROR(IF(OR($A129="",NOT(ISTEXT($A129))),"",'Materials'!$B$129),"")</f>
        <v/>
      </c>
      <c r="C129" s="3">
        <f>IFERROR(IF(OR($A129="",NOT(ISTEXT($A129))),"",'Materials'!$C$129),"")</f>
        <v/>
      </c>
      <c r="D129" s="6">
        <f>IFERROR(IF(OR($A129="",NOT(ISTEXT($A129))),"",'Materials'!$D$129),"")</f>
        <v/>
      </c>
      <c r="E129" s="3">
        <f>IFERROR(IF(OR($A129="",NOT(ISTEXT($A129))),"",'Materials'!$E$129),"")</f>
        <v/>
      </c>
      <c r="F129" s="7">
        <f>IFERROR(IF(OR($A129="",NOT(ISTEXT($A129))),"",'Materials'!$F$129),"")</f>
        <v/>
      </c>
      <c r="G129" s="7">
        <f>IFERROR(IF(OR($A129="",NOT(ISTEXT($A129))),"",'Materials'!$G$129),"")</f>
        <v/>
      </c>
      <c r="H129" s="7">
        <f>IFERROR(IF(OR($A129="",NOT(ISTEXT($A129))),"",'Materials'!$H$129),"")</f>
        <v/>
      </c>
      <c r="I129" s="7">
        <f>IFERROR(IF(OR($A129="",NOT(ISTEXT($A129))),"",'Materials'!$I$129),"")</f>
        <v/>
      </c>
      <c r="J129" s="7">
        <f>IFERROR(IF(OR($A129="",NOT(ISTEXT($A129))),"",'Materials'!$J$129),"")</f>
        <v/>
      </c>
      <c r="K129" s="7">
        <f>IFERROR(IF(OR($A129="",NOT(ISTEXT($A129))),"",'Materials'!$K$129),"")</f>
        <v/>
      </c>
      <c r="L129" s="7">
        <f>IFERROR(IF(OR($A129="",NOT(ISTEXT($A129))),"",'Materials'!$L$129),"")</f>
        <v/>
      </c>
      <c r="M129" s="6">
        <f>IFERROR(IF(OR($A129="",NOT(ISTEXT($A129))),"",'Materials'!$M$129),"")</f>
        <v/>
      </c>
      <c r="P129" s="6">
        <f>IFERROR(IF(AND(ISTEXT('Materials'!$A$131),'Materials'!$A$131&lt;&gt;"",'Materials'!$M$131="SHORTAGE"),'Materials'!$A$131,""),"")</f>
        <v/>
      </c>
      <c r="Q129" s="3">
        <f>IFERROR(IF(OR($P129="",NOT(ISTEXT($P129))),"",'Materials'!$B$131),"")</f>
        <v/>
      </c>
      <c r="R129" s="3">
        <f>IFERROR(IF(OR($P129="",NOT(ISTEXT($P129))),"",'Materials'!$C$131),"")</f>
        <v/>
      </c>
      <c r="S129" s="6">
        <f>IFERROR(IF(OR($P129="",NOT(ISTEXT($P129))),"",'Materials'!$D$131),"")</f>
        <v/>
      </c>
      <c r="T129" s="3">
        <f>IFERROR(IF(OR($P129="",NOT(ISTEXT($P129))),"",'Materials'!$E$131),"")</f>
        <v/>
      </c>
      <c r="U129" s="7">
        <f>IFERROR(IF(OR($P129="",NOT(ISTEXT($P129))),"",'Materials'!$J$131),"")</f>
        <v/>
      </c>
      <c r="V129" s="7">
        <f>IFERROR(IF(OR($P129="",NOT(ISTEXT($P129))),"",'Materials'!$K$131),"")</f>
        <v/>
      </c>
      <c r="W129" s="7">
        <f>IFERROR(IF(OR($P129="",NOT(ISTEXT($P129))),"",'Materials'!$L$131),"")</f>
        <v/>
      </c>
    </row>
    <row r="130" ht="28" customHeight="1">
      <c r="A130" s="6">
        <f>IFERROR(IF(OR('Materials'!$A$130="",NOT(ISTEXT('Materials'!$A$130))),"",'Materials'!$A$130),"")</f>
        <v/>
      </c>
      <c r="B130" s="3">
        <f>IFERROR(IF(OR($A130="",NOT(ISTEXT($A130))),"",'Materials'!$B$130),"")</f>
        <v/>
      </c>
      <c r="C130" s="3">
        <f>IFERROR(IF(OR($A130="",NOT(ISTEXT($A130))),"",'Materials'!$C$130),"")</f>
        <v/>
      </c>
      <c r="D130" s="6">
        <f>IFERROR(IF(OR($A130="",NOT(ISTEXT($A130))),"",'Materials'!$D$130),"")</f>
        <v/>
      </c>
      <c r="E130" s="3">
        <f>IFERROR(IF(OR($A130="",NOT(ISTEXT($A130))),"",'Materials'!$E$130),"")</f>
        <v/>
      </c>
      <c r="F130" s="7">
        <f>IFERROR(IF(OR($A130="",NOT(ISTEXT($A130))),"",'Materials'!$F$130),"")</f>
        <v/>
      </c>
      <c r="G130" s="7">
        <f>IFERROR(IF(OR($A130="",NOT(ISTEXT($A130))),"",'Materials'!$G$130),"")</f>
        <v/>
      </c>
      <c r="H130" s="7">
        <f>IFERROR(IF(OR($A130="",NOT(ISTEXT($A130))),"",'Materials'!$H$130),"")</f>
        <v/>
      </c>
      <c r="I130" s="7">
        <f>IFERROR(IF(OR($A130="",NOT(ISTEXT($A130))),"",'Materials'!$I$130),"")</f>
        <v/>
      </c>
      <c r="J130" s="7">
        <f>IFERROR(IF(OR($A130="",NOT(ISTEXT($A130))),"",'Materials'!$J$130),"")</f>
        <v/>
      </c>
      <c r="K130" s="7">
        <f>IFERROR(IF(OR($A130="",NOT(ISTEXT($A130))),"",'Materials'!$K$130),"")</f>
        <v/>
      </c>
      <c r="L130" s="7">
        <f>IFERROR(IF(OR($A130="",NOT(ISTEXT($A130))),"",'Materials'!$L$130),"")</f>
        <v/>
      </c>
      <c r="M130" s="6">
        <f>IFERROR(IF(OR($A130="",NOT(ISTEXT($A130))),"",'Materials'!$M$130),"")</f>
        <v/>
      </c>
      <c r="P130" s="6">
        <f>IFERROR(IF(AND(ISTEXT('Materials'!$A$132),'Materials'!$A$132&lt;&gt;"",'Materials'!$M$132="SHORTAGE"),'Materials'!$A$132,""),"")</f>
        <v/>
      </c>
      <c r="Q130" s="3">
        <f>IFERROR(IF(OR($P130="",NOT(ISTEXT($P130))),"",'Materials'!$B$132),"")</f>
        <v/>
      </c>
      <c r="R130" s="3">
        <f>IFERROR(IF(OR($P130="",NOT(ISTEXT($P130))),"",'Materials'!$C$132),"")</f>
        <v/>
      </c>
      <c r="S130" s="6">
        <f>IFERROR(IF(OR($P130="",NOT(ISTEXT($P130))),"",'Materials'!$D$132),"")</f>
        <v/>
      </c>
      <c r="T130" s="3">
        <f>IFERROR(IF(OR($P130="",NOT(ISTEXT($P130))),"",'Materials'!$E$132),"")</f>
        <v/>
      </c>
      <c r="U130" s="7">
        <f>IFERROR(IF(OR($P130="",NOT(ISTEXT($P130))),"",'Materials'!$J$132),"")</f>
        <v/>
      </c>
      <c r="V130" s="7">
        <f>IFERROR(IF(OR($P130="",NOT(ISTEXT($P130))),"",'Materials'!$K$132),"")</f>
        <v/>
      </c>
      <c r="W130" s="7">
        <f>IFERROR(IF(OR($P130="",NOT(ISTEXT($P130))),"",'Materials'!$L$132),"")</f>
        <v/>
      </c>
    </row>
    <row r="131" ht="28" customHeight="1">
      <c r="A131" s="6">
        <f>IFERROR(IF(OR('Materials'!$A$131="",NOT(ISTEXT('Materials'!$A$131))),"",'Materials'!$A$131),"")</f>
        <v/>
      </c>
      <c r="B131" s="3">
        <f>IFERROR(IF(OR($A131="",NOT(ISTEXT($A131))),"",'Materials'!$B$131),"")</f>
        <v/>
      </c>
      <c r="C131" s="3">
        <f>IFERROR(IF(OR($A131="",NOT(ISTEXT($A131))),"",'Materials'!$C$131),"")</f>
        <v/>
      </c>
      <c r="D131" s="6">
        <f>IFERROR(IF(OR($A131="",NOT(ISTEXT($A131))),"",'Materials'!$D$131),"")</f>
        <v/>
      </c>
      <c r="E131" s="3">
        <f>IFERROR(IF(OR($A131="",NOT(ISTEXT($A131))),"",'Materials'!$E$131),"")</f>
        <v/>
      </c>
      <c r="F131" s="7">
        <f>IFERROR(IF(OR($A131="",NOT(ISTEXT($A131))),"",'Materials'!$F$131),"")</f>
        <v/>
      </c>
      <c r="G131" s="7">
        <f>IFERROR(IF(OR($A131="",NOT(ISTEXT($A131))),"",'Materials'!$G$131),"")</f>
        <v/>
      </c>
      <c r="H131" s="7">
        <f>IFERROR(IF(OR($A131="",NOT(ISTEXT($A131))),"",'Materials'!$H$131),"")</f>
        <v/>
      </c>
      <c r="I131" s="7">
        <f>IFERROR(IF(OR($A131="",NOT(ISTEXT($A131))),"",'Materials'!$I$131),"")</f>
        <v/>
      </c>
      <c r="J131" s="7">
        <f>IFERROR(IF(OR($A131="",NOT(ISTEXT($A131))),"",'Materials'!$J$131),"")</f>
        <v/>
      </c>
      <c r="K131" s="7">
        <f>IFERROR(IF(OR($A131="",NOT(ISTEXT($A131))),"",'Materials'!$K$131),"")</f>
        <v/>
      </c>
      <c r="L131" s="7">
        <f>IFERROR(IF(OR($A131="",NOT(ISTEXT($A131))),"",'Materials'!$L$131),"")</f>
        <v/>
      </c>
      <c r="M131" s="6">
        <f>IFERROR(IF(OR($A131="",NOT(ISTEXT($A131))),"",'Materials'!$M$131),"")</f>
        <v/>
      </c>
      <c r="P131" s="6">
        <f>IFERROR(IF(AND(ISTEXT('Materials'!$A$133),'Materials'!$A$133&lt;&gt;"",'Materials'!$M$133="SHORTAGE"),'Materials'!$A$133,""),"")</f>
        <v/>
      </c>
      <c r="Q131" s="3">
        <f>IFERROR(IF(OR($P131="",NOT(ISTEXT($P131))),"",'Materials'!$B$133),"")</f>
        <v/>
      </c>
      <c r="R131" s="3">
        <f>IFERROR(IF(OR($P131="",NOT(ISTEXT($P131))),"",'Materials'!$C$133),"")</f>
        <v/>
      </c>
      <c r="S131" s="6">
        <f>IFERROR(IF(OR($P131="",NOT(ISTEXT($P131))),"",'Materials'!$D$133),"")</f>
        <v/>
      </c>
      <c r="T131" s="3">
        <f>IFERROR(IF(OR($P131="",NOT(ISTEXT($P131))),"",'Materials'!$E$133),"")</f>
        <v/>
      </c>
      <c r="U131" s="7">
        <f>IFERROR(IF(OR($P131="",NOT(ISTEXT($P131))),"",'Materials'!$J$133),"")</f>
        <v/>
      </c>
      <c r="V131" s="7">
        <f>IFERROR(IF(OR($P131="",NOT(ISTEXT($P131))),"",'Materials'!$K$133),"")</f>
        <v/>
      </c>
      <c r="W131" s="7">
        <f>IFERROR(IF(OR($P131="",NOT(ISTEXT($P131))),"",'Materials'!$L$133),"")</f>
        <v/>
      </c>
    </row>
    <row r="132" ht="28" customHeight="1">
      <c r="A132" s="6">
        <f>IFERROR(IF(OR('Materials'!$A$132="",NOT(ISTEXT('Materials'!$A$132))),"",'Materials'!$A$132),"")</f>
        <v/>
      </c>
      <c r="B132" s="3">
        <f>IFERROR(IF(OR($A132="",NOT(ISTEXT($A132))),"",'Materials'!$B$132),"")</f>
        <v/>
      </c>
      <c r="C132" s="3">
        <f>IFERROR(IF(OR($A132="",NOT(ISTEXT($A132))),"",'Materials'!$C$132),"")</f>
        <v/>
      </c>
      <c r="D132" s="6">
        <f>IFERROR(IF(OR($A132="",NOT(ISTEXT($A132))),"",'Materials'!$D$132),"")</f>
        <v/>
      </c>
      <c r="E132" s="3">
        <f>IFERROR(IF(OR($A132="",NOT(ISTEXT($A132))),"",'Materials'!$E$132),"")</f>
        <v/>
      </c>
      <c r="F132" s="7">
        <f>IFERROR(IF(OR($A132="",NOT(ISTEXT($A132))),"",'Materials'!$F$132),"")</f>
        <v/>
      </c>
      <c r="G132" s="7">
        <f>IFERROR(IF(OR($A132="",NOT(ISTEXT($A132))),"",'Materials'!$G$132),"")</f>
        <v/>
      </c>
      <c r="H132" s="7">
        <f>IFERROR(IF(OR($A132="",NOT(ISTEXT($A132))),"",'Materials'!$H$132),"")</f>
        <v/>
      </c>
      <c r="I132" s="7">
        <f>IFERROR(IF(OR($A132="",NOT(ISTEXT($A132))),"",'Materials'!$I$132),"")</f>
        <v/>
      </c>
      <c r="J132" s="7">
        <f>IFERROR(IF(OR($A132="",NOT(ISTEXT($A132))),"",'Materials'!$J$132),"")</f>
        <v/>
      </c>
      <c r="K132" s="7">
        <f>IFERROR(IF(OR($A132="",NOT(ISTEXT($A132))),"",'Materials'!$K$132),"")</f>
        <v/>
      </c>
      <c r="L132" s="7">
        <f>IFERROR(IF(OR($A132="",NOT(ISTEXT($A132))),"",'Materials'!$L$132),"")</f>
        <v/>
      </c>
      <c r="M132" s="6">
        <f>IFERROR(IF(OR($A132="",NOT(ISTEXT($A132))),"",'Materials'!$M$132),"")</f>
        <v/>
      </c>
      <c r="P132" s="6">
        <f>IFERROR(IF(AND(ISTEXT('Materials'!$A$134),'Materials'!$A$134&lt;&gt;"",'Materials'!$M$134="SHORTAGE"),'Materials'!$A$134,""),"")</f>
        <v/>
      </c>
      <c r="Q132" s="3">
        <f>IFERROR(IF(OR($P132="",NOT(ISTEXT($P132))),"",'Materials'!$B$134),"")</f>
        <v/>
      </c>
      <c r="R132" s="3">
        <f>IFERROR(IF(OR($P132="",NOT(ISTEXT($P132))),"",'Materials'!$C$134),"")</f>
        <v/>
      </c>
      <c r="S132" s="6">
        <f>IFERROR(IF(OR($P132="",NOT(ISTEXT($P132))),"",'Materials'!$D$134),"")</f>
        <v/>
      </c>
      <c r="T132" s="3">
        <f>IFERROR(IF(OR($P132="",NOT(ISTEXT($P132))),"",'Materials'!$E$134),"")</f>
        <v/>
      </c>
      <c r="U132" s="7">
        <f>IFERROR(IF(OR($P132="",NOT(ISTEXT($P132))),"",'Materials'!$J$134),"")</f>
        <v/>
      </c>
      <c r="V132" s="7">
        <f>IFERROR(IF(OR($P132="",NOT(ISTEXT($P132))),"",'Materials'!$K$134),"")</f>
        <v/>
      </c>
      <c r="W132" s="7">
        <f>IFERROR(IF(OR($P132="",NOT(ISTEXT($P132))),"",'Materials'!$L$134),"")</f>
        <v/>
      </c>
    </row>
    <row r="133" ht="28" customHeight="1">
      <c r="A133" s="6">
        <f>IFERROR(IF(OR('Materials'!$A$133="",NOT(ISTEXT('Materials'!$A$133))),"",'Materials'!$A$133),"")</f>
        <v/>
      </c>
      <c r="B133" s="3">
        <f>IFERROR(IF(OR($A133="",NOT(ISTEXT($A133))),"",'Materials'!$B$133),"")</f>
        <v/>
      </c>
      <c r="C133" s="3">
        <f>IFERROR(IF(OR($A133="",NOT(ISTEXT($A133))),"",'Materials'!$C$133),"")</f>
        <v/>
      </c>
      <c r="D133" s="6">
        <f>IFERROR(IF(OR($A133="",NOT(ISTEXT($A133))),"",'Materials'!$D$133),"")</f>
        <v/>
      </c>
      <c r="E133" s="3">
        <f>IFERROR(IF(OR($A133="",NOT(ISTEXT($A133))),"",'Materials'!$E$133),"")</f>
        <v/>
      </c>
      <c r="F133" s="7">
        <f>IFERROR(IF(OR($A133="",NOT(ISTEXT($A133))),"",'Materials'!$F$133),"")</f>
        <v/>
      </c>
      <c r="G133" s="7">
        <f>IFERROR(IF(OR($A133="",NOT(ISTEXT($A133))),"",'Materials'!$G$133),"")</f>
        <v/>
      </c>
      <c r="H133" s="7">
        <f>IFERROR(IF(OR($A133="",NOT(ISTEXT($A133))),"",'Materials'!$H$133),"")</f>
        <v/>
      </c>
      <c r="I133" s="7">
        <f>IFERROR(IF(OR($A133="",NOT(ISTEXT($A133))),"",'Materials'!$I$133),"")</f>
        <v/>
      </c>
      <c r="J133" s="7">
        <f>IFERROR(IF(OR($A133="",NOT(ISTEXT($A133))),"",'Materials'!$J$133),"")</f>
        <v/>
      </c>
      <c r="K133" s="7">
        <f>IFERROR(IF(OR($A133="",NOT(ISTEXT($A133))),"",'Materials'!$K$133),"")</f>
        <v/>
      </c>
      <c r="L133" s="7">
        <f>IFERROR(IF(OR($A133="",NOT(ISTEXT($A133))),"",'Materials'!$L$133),"")</f>
        <v/>
      </c>
      <c r="M133" s="6">
        <f>IFERROR(IF(OR($A133="",NOT(ISTEXT($A133))),"",'Materials'!$M$133),"")</f>
        <v/>
      </c>
      <c r="P133" s="6">
        <f>IFERROR(IF(AND(ISTEXT('Materials'!$A$135),'Materials'!$A$135&lt;&gt;"",'Materials'!$M$135="SHORTAGE"),'Materials'!$A$135,""),"")</f>
        <v/>
      </c>
      <c r="Q133" s="3">
        <f>IFERROR(IF(OR($P133="",NOT(ISTEXT($P133))),"",'Materials'!$B$135),"")</f>
        <v/>
      </c>
      <c r="R133" s="3">
        <f>IFERROR(IF(OR($P133="",NOT(ISTEXT($P133))),"",'Materials'!$C$135),"")</f>
        <v/>
      </c>
      <c r="S133" s="6">
        <f>IFERROR(IF(OR($P133="",NOT(ISTEXT($P133))),"",'Materials'!$D$135),"")</f>
        <v/>
      </c>
      <c r="T133" s="3">
        <f>IFERROR(IF(OR($P133="",NOT(ISTEXT($P133))),"",'Materials'!$E$135),"")</f>
        <v/>
      </c>
      <c r="U133" s="7">
        <f>IFERROR(IF(OR($P133="",NOT(ISTEXT($P133))),"",'Materials'!$J$135),"")</f>
        <v/>
      </c>
      <c r="V133" s="7">
        <f>IFERROR(IF(OR($P133="",NOT(ISTEXT($P133))),"",'Materials'!$K$135),"")</f>
        <v/>
      </c>
      <c r="W133" s="7">
        <f>IFERROR(IF(OR($P133="",NOT(ISTEXT($P133))),"",'Materials'!$L$135),"")</f>
        <v/>
      </c>
    </row>
    <row r="134" ht="28" customHeight="1">
      <c r="A134" s="6">
        <f>IFERROR(IF(OR('Materials'!$A$134="",NOT(ISTEXT('Materials'!$A$134))),"",'Materials'!$A$134),"")</f>
        <v/>
      </c>
      <c r="B134" s="3">
        <f>IFERROR(IF(OR($A134="",NOT(ISTEXT($A134))),"",'Materials'!$B$134),"")</f>
        <v/>
      </c>
      <c r="C134" s="3">
        <f>IFERROR(IF(OR($A134="",NOT(ISTEXT($A134))),"",'Materials'!$C$134),"")</f>
        <v/>
      </c>
      <c r="D134" s="6">
        <f>IFERROR(IF(OR($A134="",NOT(ISTEXT($A134))),"",'Materials'!$D$134),"")</f>
        <v/>
      </c>
      <c r="E134" s="3">
        <f>IFERROR(IF(OR($A134="",NOT(ISTEXT($A134))),"",'Materials'!$E$134),"")</f>
        <v/>
      </c>
      <c r="F134" s="7">
        <f>IFERROR(IF(OR($A134="",NOT(ISTEXT($A134))),"",'Materials'!$F$134),"")</f>
        <v/>
      </c>
      <c r="G134" s="7">
        <f>IFERROR(IF(OR($A134="",NOT(ISTEXT($A134))),"",'Materials'!$G$134),"")</f>
        <v/>
      </c>
      <c r="H134" s="7">
        <f>IFERROR(IF(OR($A134="",NOT(ISTEXT($A134))),"",'Materials'!$H$134),"")</f>
        <v/>
      </c>
      <c r="I134" s="7">
        <f>IFERROR(IF(OR($A134="",NOT(ISTEXT($A134))),"",'Materials'!$I$134),"")</f>
        <v/>
      </c>
      <c r="J134" s="7">
        <f>IFERROR(IF(OR($A134="",NOT(ISTEXT($A134))),"",'Materials'!$J$134),"")</f>
        <v/>
      </c>
      <c r="K134" s="7">
        <f>IFERROR(IF(OR($A134="",NOT(ISTEXT($A134))),"",'Materials'!$K$134),"")</f>
        <v/>
      </c>
      <c r="L134" s="7">
        <f>IFERROR(IF(OR($A134="",NOT(ISTEXT($A134))),"",'Materials'!$L$134),"")</f>
        <v/>
      </c>
      <c r="M134" s="6">
        <f>IFERROR(IF(OR($A134="",NOT(ISTEXT($A134))),"",'Materials'!$M$134),"")</f>
        <v/>
      </c>
      <c r="P134" s="6">
        <f>IFERROR(IF(AND(ISTEXT('Materials'!$A$136),'Materials'!$A$136&lt;&gt;"",'Materials'!$M$136="SHORTAGE"),'Materials'!$A$136,""),"")</f>
        <v/>
      </c>
      <c r="Q134" s="3">
        <f>IFERROR(IF(OR($P134="",NOT(ISTEXT($P134))),"",'Materials'!$B$136),"")</f>
        <v/>
      </c>
      <c r="R134" s="3">
        <f>IFERROR(IF(OR($P134="",NOT(ISTEXT($P134))),"",'Materials'!$C$136),"")</f>
        <v/>
      </c>
      <c r="S134" s="6">
        <f>IFERROR(IF(OR($P134="",NOT(ISTEXT($P134))),"",'Materials'!$D$136),"")</f>
        <v/>
      </c>
      <c r="T134" s="3">
        <f>IFERROR(IF(OR($P134="",NOT(ISTEXT($P134))),"",'Materials'!$E$136),"")</f>
        <v/>
      </c>
      <c r="U134" s="7">
        <f>IFERROR(IF(OR($P134="",NOT(ISTEXT($P134))),"",'Materials'!$J$136),"")</f>
        <v/>
      </c>
      <c r="V134" s="7">
        <f>IFERROR(IF(OR($P134="",NOT(ISTEXT($P134))),"",'Materials'!$K$136),"")</f>
        <v/>
      </c>
      <c r="W134" s="7">
        <f>IFERROR(IF(OR($P134="",NOT(ISTEXT($P134))),"",'Materials'!$L$136),"")</f>
        <v/>
      </c>
    </row>
    <row r="135" ht="28" customHeight="1">
      <c r="A135" s="6">
        <f>IFERROR(IF(OR('Materials'!$A$135="",NOT(ISTEXT('Materials'!$A$135))),"",'Materials'!$A$135),"")</f>
        <v/>
      </c>
      <c r="B135" s="3">
        <f>IFERROR(IF(OR($A135="",NOT(ISTEXT($A135))),"",'Materials'!$B$135),"")</f>
        <v/>
      </c>
      <c r="C135" s="3">
        <f>IFERROR(IF(OR($A135="",NOT(ISTEXT($A135))),"",'Materials'!$C$135),"")</f>
        <v/>
      </c>
      <c r="D135" s="6">
        <f>IFERROR(IF(OR($A135="",NOT(ISTEXT($A135))),"",'Materials'!$D$135),"")</f>
        <v/>
      </c>
      <c r="E135" s="3">
        <f>IFERROR(IF(OR($A135="",NOT(ISTEXT($A135))),"",'Materials'!$E$135),"")</f>
        <v/>
      </c>
      <c r="F135" s="7">
        <f>IFERROR(IF(OR($A135="",NOT(ISTEXT($A135))),"",'Materials'!$F$135),"")</f>
        <v/>
      </c>
      <c r="G135" s="7">
        <f>IFERROR(IF(OR($A135="",NOT(ISTEXT($A135))),"",'Materials'!$G$135),"")</f>
        <v/>
      </c>
      <c r="H135" s="7">
        <f>IFERROR(IF(OR($A135="",NOT(ISTEXT($A135))),"",'Materials'!$H$135),"")</f>
        <v/>
      </c>
      <c r="I135" s="7">
        <f>IFERROR(IF(OR($A135="",NOT(ISTEXT($A135))),"",'Materials'!$I$135),"")</f>
        <v/>
      </c>
      <c r="J135" s="7">
        <f>IFERROR(IF(OR($A135="",NOT(ISTEXT($A135))),"",'Materials'!$J$135),"")</f>
        <v/>
      </c>
      <c r="K135" s="7">
        <f>IFERROR(IF(OR($A135="",NOT(ISTEXT($A135))),"",'Materials'!$K$135),"")</f>
        <v/>
      </c>
      <c r="L135" s="7">
        <f>IFERROR(IF(OR($A135="",NOT(ISTEXT($A135))),"",'Materials'!$L$135),"")</f>
        <v/>
      </c>
      <c r="M135" s="6">
        <f>IFERROR(IF(OR($A135="",NOT(ISTEXT($A135))),"",'Materials'!$M$135),"")</f>
        <v/>
      </c>
      <c r="P135" s="6">
        <f>IFERROR(IF(AND(ISTEXT('Materials'!$A$137),'Materials'!$A$137&lt;&gt;"",'Materials'!$M$137="SHORTAGE"),'Materials'!$A$137,""),"")</f>
        <v/>
      </c>
      <c r="Q135" s="3">
        <f>IFERROR(IF(OR($P135="",NOT(ISTEXT($P135))),"",'Materials'!$B$137),"")</f>
        <v/>
      </c>
      <c r="R135" s="3">
        <f>IFERROR(IF(OR($P135="",NOT(ISTEXT($P135))),"",'Materials'!$C$137),"")</f>
        <v/>
      </c>
      <c r="S135" s="6">
        <f>IFERROR(IF(OR($P135="",NOT(ISTEXT($P135))),"",'Materials'!$D$137),"")</f>
        <v/>
      </c>
      <c r="T135" s="3">
        <f>IFERROR(IF(OR($P135="",NOT(ISTEXT($P135))),"",'Materials'!$E$137),"")</f>
        <v/>
      </c>
      <c r="U135" s="7">
        <f>IFERROR(IF(OR($P135="",NOT(ISTEXT($P135))),"",'Materials'!$J$137),"")</f>
        <v/>
      </c>
      <c r="V135" s="7">
        <f>IFERROR(IF(OR($P135="",NOT(ISTEXT($P135))),"",'Materials'!$K$137),"")</f>
        <v/>
      </c>
      <c r="W135" s="7">
        <f>IFERROR(IF(OR($P135="",NOT(ISTEXT($P135))),"",'Materials'!$L$137),"")</f>
        <v/>
      </c>
    </row>
    <row r="136" ht="28" customHeight="1">
      <c r="A136" s="6">
        <f>IFERROR(IF(OR('Materials'!$A$136="",NOT(ISTEXT('Materials'!$A$136))),"",'Materials'!$A$136),"")</f>
        <v/>
      </c>
      <c r="B136" s="3">
        <f>IFERROR(IF(OR($A136="",NOT(ISTEXT($A136))),"",'Materials'!$B$136),"")</f>
        <v/>
      </c>
      <c r="C136" s="3">
        <f>IFERROR(IF(OR($A136="",NOT(ISTEXT($A136))),"",'Materials'!$C$136),"")</f>
        <v/>
      </c>
      <c r="D136" s="6">
        <f>IFERROR(IF(OR($A136="",NOT(ISTEXT($A136))),"",'Materials'!$D$136),"")</f>
        <v/>
      </c>
      <c r="E136" s="3">
        <f>IFERROR(IF(OR($A136="",NOT(ISTEXT($A136))),"",'Materials'!$E$136),"")</f>
        <v/>
      </c>
      <c r="F136" s="7">
        <f>IFERROR(IF(OR($A136="",NOT(ISTEXT($A136))),"",'Materials'!$F$136),"")</f>
        <v/>
      </c>
      <c r="G136" s="7">
        <f>IFERROR(IF(OR($A136="",NOT(ISTEXT($A136))),"",'Materials'!$G$136),"")</f>
        <v/>
      </c>
      <c r="H136" s="7">
        <f>IFERROR(IF(OR($A136="",NOT(ISTEXT($A136))),"",'Materials'!$H$136),"")</f>
        <v/>
      </c>
      <c r="I136" s="7">
        <f>IFERROR(IF(OR($A136="",NOT(ISTEXT($A136))),"",'Materials'!$I$136),"")</f>
        <v/>
      </c>
      <c r="J136" s="7">
        <f>IFERROR(IF(OR($A136="",NOT(ISTEXT($A136))),"",'Materials'!$J$136),"")</f>
        <v/>
      </c>
      <c r="K136" s="7">
        <f>IFERROR(IF(OR($A136="",NOT(ISTEXT($A136))),"",'Materials'!$K$136),"")</f>
        <v/>
      </c>
      <c r="L136" s="7">
        <f>IFERROR(IF(OR($A136="",NOT(ISTEXT($A136))),"",'Materials'!$L$136),"")</f>
        <v/>
      </c>
      <c r="M136" s="6">
        <f>IFERROR(IF(OR($A136="",NOT(ISTEXT($A136))),"",'Materials'!$M$136),"")</f>
        <v/>
      </c>
      <c r="P136" s="6">
        <f>IFERROR(IF(AND(ISTEXT('Materials'!$A$138),'Materials'!$A$138&lt;&gt;"",'Materials'!$M$138="SHORTAGE"),'Materials'!$A$138,""),"")</f>
        <v/>
      </c>
      <c r="Q136" s="3">
        <f>IFERROR(IF(OR($P136="",NOT(ISTEXT($P136))),"",'Materials'!$B$138),"")</f>
        <v/>
      </c>
      <c r="R136" s="3">
        <f>IFERROR(IF(OR($P136="",NOT(ISTEXT($P136))),"",'Materials'!$C$138),"")</f>
        <v/>
      </c>
      <c r="S136" s="6">
        <f>IFERROR(IF(OR($P136="",NOT(ISTEXT($P136))),"",'Materials'!$D$138),"")</f>
        <v/>
      </c>
      <c r="T136" s="3">
        <f>IFERROR(IF(OR($P136="",NOT(ISTEXT($P136))),"",'Materials'!$E$138),"")</f>
        <v/>
      </c>
      <c r="U136" s="7">
        <f>IFERROR(IF(OR($P136="",NOT(ISTEXT($P136))),"",'Materials'!$J$138),"")</f>
        <v/>
      </c>
      <c r="V136" s="7">
        <f>IFERROR(IF(OR($P136="",NOT(ISTEXT($P136))),"",'Materials'!$K$138),"")</f>
        <v/>
      </c>
      <c r="W136" s="7">
        <f>IFERROR(IF(OR($P136="",NOT(ISTEXT($P136))),"",'Materials'!$L$138),"")</f>
        <v/>
      </c>
    </row>
    <row r="137" ht="28" customHeight="1">
      <c r="A137" s="6">
        <f>IFERROR(IF(OR('Materials'!$A$137="",NOT(ISTEXT('Materials'!$A$137))),"",'Materials'!$A$137),"")</f>
        <v/>
      </c>
      <c r="B137" s="3">
        <f>IFERROR(IF(OR($A137="",NOT(ISTEXT($A137))),"",'Materials'!$B$137),"")</f>
        <v/>
      </c>
      <c r="C137" s="3">
        <f>IFERROR(IF(OR($A137="",NOT(ISTEXT($A137))),"",'Materials'!$C$137),"")</f>
        <v/>
      </c>
      <c r="D137" s="6">
        <f>IFERROR(IF(OR($A137="",NOT(ISTEXT($A137))),"",'Materials'!$D$137),"")</f>
        <v/>
      </c>
      <c r="E137" s="3">
        <f>IFERROR(IF(OR($A137="",NOT(ISTEXT($A137))),"",'Materials'!$E$137),"")</f>
        <v/>
      </c>
      <c r="F137" s="7">
        <f>IFERROR(IF(OR($A137="",NOT(ISTEXT($A137))),"",'Materials'!$F$137),"")</f>
        <v/>
      </c>
      <c r="G137" s="7">
        <f>IFERROR(IF(OR($A137="",NOT(ISTEXT($A137))),"",'Materials'!$G$137),"")</f>
        <v/>
      </c>
      <c r="H137" s="7">
        <f>IFERROR(IF(OR($A137="",NOT(ISTEXT($A137))),"",'Materials'!$H$137),"")</f>
        <v/>
      </c>
      <c r="I137" s="7">
        <f>IFERROR(IF(OR($A137="",NOT(ISTEXT($A137))),"",'Materials'!$I$137),"")</f>
        <v/>
      </c>
      <c r="J137" s="7">
        <f>IFERROR(IF(OR($A137="",NOT(ISTEXT($A137))),"",'Materials'!$J$137),"")</f>
        <v/>
      </c>
      <c r="K137" s="7">
        <f>IFERROR(IF(OR($A137="",NOT(ISTEXT($A137))),"",'Materials'!$K$137),"")</f>
        <v/>
      </c>
      <c r="L137" s="7">
        <f>IFERROR(IF(OR($A137="",NOT(ISTEXT($A137))),"",'Materials'!$L$137),"")</f>
        <v/>
      </c>
      <c r="M137" s="6">
        <f>IFERROR(IF(OR($A137="",NOT(ISTEXT($A137))),"",'Materials'!$M$137),"")</f>
        <v/>
      </c>
      <c r="P137" s="6">
        <f>IFERROR(IF(AND(ISTEXT('Materials'!$A$139),'Materials'!$A$139&lt;&gt;"",'Materials'!$M$139="SHORTAGE"),'Materials'!$A$139,""),"")</f>
        <v/>
      </c>
      <c r="Q137" s="3">
        <f>IFERROR(IF(OR($P137="",NOT(ISTEXT($P137))),"",'Materials'!$B$139),"")</f>
        <v/>
      </c>
      <c r="R137" s="3">
        <f>IFERROR(IF(OR($P137="",NOT(ISTEXT($P137))),"",'Materials'!$C$139),"")</f>
        <v/>
      </c>
      <c r="S137" s="6">
        <f>IFERROR(IF(OR($P137="",NOT(ISTEXT($P137))),"",'Materials'!$D$139),"")</f>
        <v/>
      </c>
      <c r="T137" s="3">
        <f>IFERROR(IF(OR($P137="",NOT(ISTEXT($P137))),"",'Materials'!$E$139),"")</f>
        <v/>
      </c>
      <c r="U137" s="7">
        <f>IFERROR(IF(OR($P137="",NOT(ISTEXT($P137))),"",'Materials'!$J$139),"")</f>
        <v/>
      </c>
      <c r="V137" s="7">
        <f>IFERROR(IF(OR($P137="",NOT(ISTEXT($P137))),"",'Materials'!$K$139),"")</f>
        <v/>
      </c>
      <c r="W137" s="7">
        <f>IFERROR(IF(OR($P137="",NOT(ISTEXT($P137))),"",'Materials'!$L$139),"")</f>
        <v/>
      </c>
    </row>
    <row r="138" ht="28" customHeight="1">
      <c r="A138" s="6">
        <f>IFERROR(IF(OR('Materials'!$A$138="",NOT(ISTEXT('Materials'!$A$138))),"",'Materials'!$A$138),"")</f>
        <v/>
      </c>
      <c r="B138" s="3">
        <f>IFERROR(IF(OR($A138="",NOT(ISTEXT($A138))),"",'Materials'!$B$138),"")</f>
        <v/>
      </c>
      <c r="C138" s="3">
        <f>IFERROR(IF(OR($A138="",NOT(ISTEXT($A138))),"",'Materials'!$C$138),"")</f>
        <v/>
      </c>
      <c r="D138" s="6">
        <f>IFERROR(IF(OR($A138="",NOT(ISTEXT($A138))),"",'Materials'!$D$138),"")</f>
        <v/>
      </c>
      <c r="E138" s="3">
        <f>IFERROR(IF(OR($A138="",NOT(ISTEXT($A138))),"",'Materials'!$E$138),"")</f>
        <v/>
      </c>
      <c r="F138" s="7">
        <f>IFERROR(IF(OR($A138="",NOT(ISTEXT($A138))),"",'Materials'!$F$138),"")</f>
        <v/>
      </c>
      <c r="G138" s="7">
        <f>IFERROR(IF(OR($A138="",NOT(ISTEXT($A138))),"",'Materials'!$G$138),"")</f>
        <v/>
      </c>
      <c r="H138" s="7">
        <f>IFERROR(IF(OR($A138="",NOT(ISTEXT($A138))),"",'Materials'!$H$138),"")</f>
        <v/>
      </c>
      <c r="I138" s="7">
        <f>IFERROR(IF(OR($A138="",NOT(ISTEXT($A138))),"",'Materials'!$I$138),"")</f>
        <v/>
      </c>
      <c r="J138" s="7">
        <f>IFERROR(IF(OR($A138="",NOT(ISTEXT($A138))),"",'Materials'!$J$138),"")</f>
        <v/>
      </c>
      <c r="K138" s="7">
        <f>IFERROR(IF(OR($A138="",NOT(ISTEXT($A138))),"",'Materials'!$K$138),"")</f>
        <v/>
      </c>
      <c r="L138" s="7">
        <f>IFERROR(IF(OR($A138="",NOT(ISTEXT($A138))),"",'Materials'!$L$138),"")</f>
        <v/>
      </c>
      <c r="M138" s="6">
        <f>IFERROR(IF(OR($A138="",NOT(ISTEXT($A138))),"",'Materials'!$M$138),"")</f>
        <v/>
      </c>
      <c r="P138" s="6">
        <f>IFERROR(IF(AND(ISTEXT('Materials'!$A$140),'Materials'!$A$140&lt;&gt;"",'Materials'!$M$140="SHORTAGE"),'Materials'!$A$140,""),"")</f>
        <v/>
      </c>
      <c r="Q138" s="3">
        <f>IFERROR(IF(OR($P138="",NOT(ISTEXT($P138))),"",'Materials'!$B$140),"")</f>
        <v/>
      </c>
      <c r="R138" s="3">
        <f>IFERROR(IF(OR($P138="",NOT(ISTEXT($P138))),"",'Materials'!$C$140),"")</f>
        <v/>
      </c>
      <c r="S138" s="6">
        <f>IFERROR(IF(OR($P138="",NOT(ISTEXT($P138))),"",'Materials'!$D$140),"")</f>
        <v/>
      </c>
      <c r="T138" s="3">
        <f>IFERROR(IF(OR($P138="",NOT(ISTEXT($P138))),"",'Materials'!$E$140),"")</f>
        <v/>
      </c>
      <c r="U138" s="7">
        <f>IFERROR(IF(OR($P138="",NOT(ISTEXT($P138))),"",'Materials'!$J$140),"")</f>
        <v/>
      </c>
      <c r="V138" s="7">
        <f>IFERROR(IF(OR($P138="",NOT(ISTEXT($P138))),"",'Materials'!$K$140),"")</f>
        <v/>
      </c>
      <c r="W138" s="7">
        <f>IFERROR(IF(OR($P138="",NOT(ISTEXT($P138))),"",'Materials'!$L$140),"")</f>
        <v/>
      </c>
    </row>
    <row r="139" ht="28" customHeight="1">
      <c r="A139" s="6">
        <f>IFERROR(IF(OR('Materials'!$A$139="",NOT(ISTEXT('Materials'!$A$139))),"",'Materials'!$A$139),"")</f>
        <v/>
      </c>
      <c r="B139" s="3">
        <f>IFERROR(IF(OR($A139="",NOT(ISTEXT($A139))),"",'Materials'!$B$139),"")</f>
        <v/>
      </c>
      <c r="C139" s="3">
        <f>IFERROR(IF(OR($A139="",NOT(ISTEXT($A139))),"",'Materials'!$C$139),"")</f>
        <v/>
      </c>
      <c r="D139" s="6">
        <f>IFERROR(IF(OR($A139="",NOT(ISTEXT($A139))),"",'Materials'!$D$139),"")</f>
        <v/>
      </c>
      <c r="E139" s="3">
        <f>IFERROR(IF(OR($A139="",NOT(ISTEXT($A139))),"",'Materials'!$E$139),"")</f>
        <v/>
      </c>
      <c r="F139" s="7">
        <f>IFERROR(IF(OR($A139="",NOT(ISTEXT($A139))),"",'Materials'!$F$139),"")</f>
        <v/>
      </c>
      <c r="G139" s="7">
        <f>IFERROR(IF(OR($A139="",NOT(ISTEXT($A139))),"",'Materials'!$G$139),"")</f>
        <v/>
      </c>
      <c r="H139" s="7">
        <f>IFERROR(IF(OR($A139="",NOT(ISTEXT($A139))),"",'Materials'!$H$139),"")</f>
        <v/>
      </c>
      <c r="I139" s="7">
        <f>IFERROR(IF(OR($A139="",NOT(ISTEXT($A139))),"",'Materials'!$I$139),"")</f>
        <v/>
      </c>
      <c r="J139" s="7">
        <f>IFERROR(IF(OR($A139="",NOT(ISTEXT($A139))),"",'Materials'!$J$139),"")</f>
        <v/>
      </c>
      <c r="K139" s="7">
        <f>IFERROR(IF(OR($A139="",NOT(ISTEXT($A139))),"",'Materials'!$K$139),"")</f>
        <v/>
      </c>
      <c r="L139" s="7">
        <f>IFERROR(IF(OR($A139="",NOT(ISTEXT($A139))),"",'Materials'!$L$139),"")</f>
        <v/>
      </c>
      <c r="M139" s="6">
        <f>IFERROR(IF(OR($A139="",NOT(ISTEXT($A139))),"",'Materials'!$M$139),"")</f>
        <v/>
      </c>
      <c r="P139" s="6">
        <f>IFERROR(IF(AND(ISTEXT('Materials'!$A$141),'Materials'!$A$141&lt;&gt;"",'Materials'!$M$141="SHORTAGE"),'Materials'!$A$141,""),"")</f>
        <v/>
      </c>
      <c r="Q139" s="3">
        <f>IFERROR(IF(OR($P139="",NOT(ISTEXT($P139))),"",'Materials'!$B$141),"")</f>
        <v/>
      </c>
      <c r="R139" s="3">
        <f>IFERROR(IF(OR($P139="",NOT(ISTEXT($P139))),"",'Materials'!$C$141),"")</f>
        <v/>
      </c>
      <c r="S139" s="6">
        <f>IFERROR(IF(OR($P139="",NOT(ISTEXT($P139))),"",'Materials'!$D$141),"")</f>
        <v/>
      </c>
      <c r="T139" s="3">
        <f>IFERROR(IF(OR($P139="",NOT(ISTEXT($P139))),"",'Materials'!$E$141),"")</f>
        <v/>
      </c>
      <c r="U139" s="7">
        <f>IFERROR(IF(OR($P139="",NOT(ISTEXT($P139))),"",'Materials'!$J$141),"")</f>
        <v/>
      </c>
      <c r="V139" s="7">
        <f>IFERROR(IF(OR($P139="",NOT(ISTEXT($P139))),"",'Materials'!$K$141),"")</f>
        <v/>
      </c>
      <c r="W139" s="7">
        <f>IFERROR(IF(OR($P139="",NOT(ISTEXT($P139))),"",'Materials'!$L$141),"")</f>
        <v/>
      </c>
    </row>
    <row r="140" ht="28" customHeight="1">
      <c r="A140" s="6">
        <f>IFERROR(IF(OR('Materials'!$A$140="",NOT(ISTEXT('Materials'!$A$140))),"",'Materials'!$A$140),"")</f>
        <v/>
      </c>
      <c r="B140" s="3">
        <f>IFERROR(IF(OR($A140="",NOT(ISTEXT($A140))),"",'Materials'!$B$140),"")</f>
        <v/>
      </c>
      <c r="C140" s="3">
        <f>IFERROR(IF(OR($A140="",NOT(ISTEXT($A140))),"",'Materials'!$C$140),"")</f>
        <v/>
      </c>
      <c r="D140" s="6">
        <f>IFERROR(IF(OR($A140="",NOT(ISTEXT($A140))),"",'Materials'!$D$140),"")</f>
        <v/>
      </c>
      <c r="E140" s="3">
        <f>IFERROR(IF(OR($A140="",NOT(ISTEXT($A140))),"",'Materials'!$E$140),"")</f>
        <v/>
      </c>
      <c r="F140" s="7">
        <f>IFERROR(IF(OR($A140="",NOT(ISTEXT($A140))),"",'Materials'!$F$140),"")</f>
        <v/>
      </c>
      <c r="G140" s="7">
        <f>IFERROR(IF(OR($A140="",NOT(ISTEXT($A140))),"",'Materials'!$G$140),"")</f>
        <v/>
      </c>
      <c r="H140" s="7">
        <f>IFERROR(IF(OR($A140="",NOT(ISTEXT($A140))),"",'Materials'!$H$140),"")</f>
        <v/>
      </c>
      <c r="I140" s="7">
        <f>IFERROR(IF(OR($A140="",NOT(ISTEXT($A140))),"",'Materials'!$I$140),"")</f>
        <v/>
      </c>
      <c r="J140" s="7">
        <f>IFERROR(IF(OR($A140="",NOT(ISTEXT($A140))),"",'Materials'!$J$140),"")</f>
        <v/>
      </c>
      <c r="K140" s="7">
        <f>IFERROR(IF(OR($A140="",NOT(ISTEXT($A140))),"",'Materials'!$K$140),"")</f>
        <v/>
      </c>
      <c r="L140" s="7">
        <f>IFERROR(IF(OR($A140="",NOT(ISTEXT($A140))),"",'Materials'!$L$140),"")</f>
        <v/>
      </c>
      <c r="M140" s="6">
        <f>IFERROR(IF(OR($A140="",NOT(ISTEXT($A140))),"",'Materials'!$M$140),"")</f>
        <v/>
      </c>
      <c r="P140" s="6">
        <f>IFERROR(IF(AND(ISTEXT('Materials'!$A$142),'Materials'!$A$142&lt;&gt;"",'Materials'!$M$142="SHORTAGE"),'Materials'!$A$142,""),"")</f>
        <v/>
      </c>
      <c r="Q140" s="3">
        <f>IFERROR(IF(OR($P140="",NOT(ISTEXT($P140))),"",'Materials'!$B$142),"")</f>
        <v/>
      </c>
      <c r="R140" s="3">
        <f>IFERROR(IF(OR($P140="",NOT(ISTEXT($P140))),"",'Materials'!$C$142),"")</f>
        <v/>
      </c>
      <c r="S140" s="6">
        <f>IFERROR(IF(OR($P140="",NOT(ISTEXT($P140))),"",'Materials'!$D$142),"")</f>
        <v/>
      </c>
      <c r="T140" s="3">
        <f>IFERROR(IF(OR($P140="",NOT(ISTEXT($P140))),"",'Materials'!$E$142),"")</f>
        <v/>
      </c>
      <c r="U140" s="7">
        <f>IFERROR(IF(OR($P140="",NOT(ISTEXT($P140))),"",'Materials'!$J$142),"")</f>
        <v/>
      </c>
      <c r="V140" s="7">
        <f>IFERROR(IF(OR($P140="",NOT(ISTEXT($P140))),"",'Materials'!$K$142),"")</f>
        <v/>
      </c>
      <c r="W140" s="7">
        <f>IFERROR(IF(OR($P140="",NOT(ISTEXT($P140))),"",'Materials'!$L$142),"")</f>
        <v/>
      </c>
    </row>
    <row r="141" ht="28" customHeight="1">
      <c r="A141" s="6">
        <f>IFERROR(IF(OR('Materials'!$A$141="",NOT(ISTEXT('Materials'!$A$141))),"",'Materials'!$A$141),"")</f>
        <v/>
      </c>
      <c r="B141" s="3">
        <f>IFERROR(IF(OR($A141="",NOT(ISTEXT($A141))),"",'Materials'!$B$141),"")</f>
        <v/>
      </c>
      <c r="C141" s="3">
        <f>IFERROR(IF(OR($A141="",NOT(ISTEXT($A141))),"",'Materials'!$C$141),"")</f>
        <v/>
      </c>
      <c r="D141" s="6">
        <f>IFERROR(IF(OR($A141="",NOT(ISTEXT($A141))),"",'Materials'!$D$141),"")</f>
        <v/>
      </c>
      <c r="E141" s="3">
        <f>IFERROR(IF(OR($A141="",NOT(ISTEXT($A141))),"",'Materials'!$E$141),"")</f>
        <v/>
      </c>
      <c r="F141" s="7">
        <f>IFERROR(IF(OR($A141="",NOT(ISTEXT($A141))),"",'Materials'!$F$141),"")</f>
        <v/>
      </c>
      <c r="G141" s="7">
        <f>IFERROR(IF(OR($A141="",NOT(ISTEXT($A141))),"",'Materials'!$G$141),"")</f>
        <v/>
      </c>
      <c r="H141" s="7">
        <f>IFERROR(IF(OR($A141="",NOT(ISTEXT($A141))),"",'Materials'!$H$141),"")</f>
        <v/>
      </c>
      <c r="I141" s="7">
        <f>IFERROR(IF(OR($A141="",NOT(ISTEXT($A141))),"",'Materials'!$I$141),"")</f>
        <v/>
      </c>
      <c r="J141" s="7">
        <f>IFERROR(IF(OR($A141="",NOT(ISTEXT($A141))),"",'Materials'!$J$141),"")</f>
        <v/>
      </c>
      <c r="K141" s="7">
        <f>IFERROR(IF(OR($A141="",NOT(ISTEXT($A141))),"",'Materials'!$K$141),"")</f>
        <v/>
      </c>
      <c r="L141" s="7">
        <f>IFERROR(IF(OR($A141="",NOT(ISTEXT($A141))),"",'Materials'!$L$141),"")</f>
        <v/>
      </c>
      <c r="M141" s="6">
        <f>IFERROR(IF(OR($A141="",NOT(ISTEXT($A141))),"",'Materials'!$M$141),"")</f>
        <v/>
      </c>
      <c r="P141" s="6">
        <f>IFERROR(IF(AND(ISTEXT('Materials'!$A$143),'Materials'!$A$143&lt;&gt;"",'Materials'!$M$143="SHORTAGE"),'Materials'!$A$143,""),"")</f>
        <v/>
      </c>
      <c r="Q141" s="3">
        <f>IFERROR(IF(OR($P141="",NOT(ISTEXT($P141))),"",'Materials'!$B$143),"")</f>
        <v/>
      </c>
      <c r="R141" s="3">
        <f>IFERROR(IF(OR($P141="",NOT(ISTEXT($P141))),"",'Materials'!$C$143),"")</f>
        <v/>
      </c>
      <c r="S141" s="6">
        <f>IFERROR(IF(OR($P141="",NOT(ISTEXT($P141))),"",'Materials'!$D$143),"")</f>
        <v/>
      </c>
      <c r="T141" s="3">
        <f>IFERROR(IF(OR($P141="",NOT(ISTEXT($P141))),"",'Materials'!$E$143),"")</f>
        <v/>
      </c>
      <c r="U141" s="7">
        <f>IFERROR(IF(OR($P141="",NOT(ISTEXT($P141))),"",'Materials'!$J$143),"")</f>
        <v/>
      </c>
      <c r="V141" s="7">
        <f>IFERROR(IF(OR($P141="",NOT(ISTEXT($P141))),"",'Materials'!$K$143),"")</f>
        <v/>
      </c>
      <c r="W141" s="7">
        <f>IFERROR(IF(OR($P141="",NOT(ISTEXT($P141))),"",'Materials'!$L$143),"")</f>
        <v/>
      </c>
    </row>
    <row r="142" ht="28" customHeight="1">
      <c r="A142" s="6">
        <f>IFERROR(IF(OR('Materials'!$A$142="",NOT(ISTEXT('Materials'!$A$142))),"",'Materials'!$A$142),"")</f>
        <v/>
      </c>
      <c r="B142" s="3">
        <f>IFERROR(IF(OR($A142="",NOT(ISTEXT($A142))),"",'Materials'!$B$142),"")</f>
        <v/>
      </c>
      <c r="C142" s="3">
        <f>IFERROR(IF(OR($A142="",NOT(ISTEXT($A142))),"",'Materials'!$C$142),"")</f>
        <v/>
      </c>
      <c r="D142" s="6">
        <f>IFERROR(IF(OR($A142="",NOT(ISTEXT($A142))),"",'Materials'!$D$142),"")</f>
        <v/>
      </c>
      <c r="E142" s="3">
        <f>IFERROR(IF(OR($A142="",NOT(ISTEXT($A142))),"",'Materials'!$E$142),"")</f>
        <v/>
      </c>
      <c r="F142" s="7">
        <f>IFERROR(IF(OR($A142="",NOT(ISTEXT($A142))),"",'Materials'!$F$142),"")</f>
        <v/>
      </c>
      <c r="G142" s="7">
        <f>IFERROR(IF(OR($A142="",NOT(ISTEXT($A142))),"",'Materials'!$G$142),"")</f>
        <v/>
      </c>
      <c r="H142" s="7">
        <f>IFERROR(IF(OR($A142="",NOT(ISTEXT($A142))),"",'Materials'!$H$142),"")</f>
        <v/>
      </c>
      <c r="I142" s="7">
        <f>IFERROR(IF(OR($A142="",NOT(ISTEXT($A142))),"",'Materials'!$I$142),"")</f>
        <v/>
      </c>
      <c r="J142" s="7">
        <f>IFERROR(IF(OR($A142="",NOT(ISTEXT($A142))),"",'Materials'!$J$142),"")</f>
        <v/>
      </c>
      <c r="K142" s="7">
        <f>IFERROR(IF(OR($A142="",NOT(ISTEXT($A142))),"",'Materials'!$K$142),"")</f>
        <v/>
      </c>
      <c r="L142" s="7">
        <f>IFERROR(IF(OR($A142="",NOT(ISTEXT($A142))),"",'Materials'!$L$142),"")</f>
        <v/>
      </c>
      <c r="M142" s="6">
        <f>IFERROR(IF(OR($A142="",NOT(ISTEXT($A142))),"",'Materials'!$M$142),"")</f>
        <v/>
      </c>
      <c r="P142" s="6">
        <f>IFERROR(IF(AND(ISTEXT('Materials'!$A$144),'Materials'!$A$144&lt;&gt;"",'Materials'!$M$144="SHORTAGE"),'Materials'!$A$144,""),"")</f>
        <v/>
      </c>
      <c r="Q142" s="3">
        <f>IFERROR(IF(OR($P142="",NOT(ISTEXT($P142))),"",'Materials'!$B$144),"")</f>
        <v/>
      </c>
      <c r="R142" s="3">
        <f>IFERROR(IF(OR($P142="",NOT(ISTEXT($P142))),"",'Materials'!$C$144),"")</f>
        <v/>
      </c>
      <c r="S142" s="6">
        <f>IFERROR(IF(OR($P142="",NOT(ISTEXT($P142))),"",'Materials'!$D$144),"")</f>
        <v/>
      </c>
      <c r="T142" s="3">
        <f>IFERROR(IF(OR($P142="",NOT(ISTEXT($P142))),"",'Materials'!$E$144),"")</f>
        <v/>
      </c>
      <c r="U142" s="7">
        <f>IFERROR(IF(OR($P142="",NOT(ISTEXT($P142))),"",'Materials'!$J$144),"")</f>
        <v/>
      </c>
      <c r="V142" s="7">
        <f>IFERROR(IF(OR($P142="",NOT(ISTEXT($P142))),"",'Materials'!$K$144),"")</f>
        <v/>
      </c>
      <c r="W142" s="7">
        <f>IFERROR(IF(OR($P142="",NOT(ISTEXT($P142))),"",'Materials'!$L$144),"")</f>
        <v/>
      </c>
    </row>
    <row r="143" ht="28" customHeight="1">
      <c r="A143" s="6">
        <f>IFERROR(IF(OR('Materials'!$A$143="",NOT(ISTEXT('Materials'!$A$143))),"",'Materials'!$A$143),"")</f>
        <v/>
      </c>
      <c r="B143" s="3">
        <f>IFERROR(IF(OR($A143="",NOT(ISTEXT($A143))),"",'Materials'!$B$143),"")</f>
        <v/>
      </c>
      <c r="C143" s="3">
        <f>IFERROR(IF(OR($A143="",NOT(ISTEXT($A143))),"",'Materials'!$C$143),"")</f>
        <v/>
      </c>
      <c r="D143" s="6">
        <f>IFERROR(IF(OR($A143="",NOT(ISTEXT($A143))),"",'Materials'!$D$143),"")</f>
        <v/>
      </c>
      <c r="E143" s="3">
        <f>IFERROR(IF(OR($A143="",NOT(ISTEXT($A143))),"",'Materials'!$E$143),"")</f>
        <v/>
      </c>
      <c r="F143" s="7">
        <f>IFERROR(IF(OR($A143="",NOT(ISTEXT($A143))),"",'Materials'!$F$143),"")</f>
        <v/>
      </c>
      <c r="G143" s="7">
        <f>IFERROR(IF(OR($A143="",NOT(ISTEXT($A143))),"",'Materials'!$G$143),"")</f>
        <v/>
      </c>
      <c r="H143" s="7">
        <f>IFERROR(IF(OR($A143="",NOT(ISTEXT($A143))),"",'Materials'!$H$143),"")</f>
        <v/>
      </c>
      <c r="I143" s="7">
        <f>IFERROR(IF(OR($A143="",NOT(ISTEXT($A143))),"",'Materials'!$I$143),"")</f>
        <v/>
      </c>
      <c r="J143" s="7">
        <f>IFERROR(IF(OR($A143="",NOT(ISTEXT($A143))),"",'Materials'!$J$143),"")</f>
        <v/>
      </c>
      <c r="K143" s="7">
        <f>IFERROR(IF(OR($A143="",NOT(ISTEXT($A143))),"",'Materials'!$K$143),"")</f>
        <v/>
      </c>
      <c r="L143" s="7">
        <f>IFERROR(IF(OR($A143="",NOT(ISTEXT($A143))),"",'Materials'!$L$143),"")</f>
        <v/>
      </c>
      <c r="M143" s="6">
        <f>IFERROR(IF(OR($A143="",NOT(ISTEXT($A143))),"",'Materials'!$M$143),"")</f>
        <v/>
      </c>
      <c r="P143" s="6">
        <f>IFERROR(IF(AND(ISTEXT('Materials'!$A$145),'Materials'!$A$145&lt;&gt;"",'Materials'!$M$145="SHORTAGE"),'Materials'!$A$145,""),"")</f>
        <v/>
      </c>
      <c r="Q143" s="3">
        <f>IFERROR(IF(OR($P143="",NOT(ISTEXT($P143))),"",'Materials'!$B$145),"")</f>
        <v/>
      </c>
      <c r="R143" s="3">
        <f>IFERROR(IF(OR($P143="",NOT(ISTEXT($P143))),"",'Materials'!$C$145),"")</f>
        <v/>
      </c>
      <c r="S143" s="6">
        <f>IFERROR(IF(OR($P143="",NOT(ISTEXT($P143))),"",'Materials'!$D$145),"")</f>
        <v/>
      </c>
      <c r="T143" s="3">
        <f>IFERROR(IF(OR($P143="",NOT(ISTEXT($P143))),"",'Materials'!$E$145),"")</f>
        <v/>
      </c>
      <c r="U143" s="7">
        <f>IFERROR(IF(OR($P143="",NOT(ISTEXT($P143))),"",'Materials'!$J$145),"")</f>
        <v/>
      </c>
      <c r="V143" s="7">
        <f>IFERROR(IF(OR($P143="",NOT(ISTEXT($P143))),"",'Materials'!$K$145),"")</f>
        <v/>
      </c>
      <c r="W143" s="7">
        <f>IFERROR(IF(OR($P143="",NOT(ISTEXT($P143))),"",'Materials'!$L$145),"")</f>
        <v/>
      </c>
    </row>
    <row r="144" ht="28" customHeight="1">
      <c r="A144" s="6">
        <f>IFERROR(IF(OR('Materials'!$A$144="",NOT(ISTEXT('Materials'!$A$144))),"",'Materials'!$A$144),"")</f>
        <v/>
      </c>
      <c r="B144" s="3">
        <f>IFERROR(IF(OR($A144="",NOT(ISTEXT($A144))),"",'Materials'!$B$144),"")</f>
        <v/>
      </c>
      <c r="C144" s="3">
        <f>IFERROR(IF(OR($A144="",NOT(ISTEXT($A144))),"",'Materials'!$C$144),"")</f>
        <v/>
      </c>
      <c r="D144" s="6">
        <f>IFERROR(IF(OR($A144="",NOT(ISTEXT($A144))),"",'Materials'!$D$144),"")</f>
        <v/>
      </c>
      <c r="E144" s="3">
        <f>IFERROR(IF(OR($A144="",NOT(ISTEXT($A144))),"",'Materials'!$E$144),"")</f>
        <v/>
      </c>
      <c r="F144" s="7">
        <f>IFERROR(IF(OR($A144="",NOT(ISTEXT($A144))),"",'Materials'!$F$144),"")</f>
        <v/>
      </c>
      <c r="G144" s="7">
        <f>IFERROR(IF(OR($A144="",NOT(ISTEXT($A144))),"",'Materials'!$G$144),"")</f>
        <v/>
      </c>
      <c r="H144" s="7">
        <f>IFERROR(IF(OR($A144="",NOT(ISTEXT($A144))),"",'Materials'!$H$144),"")</f>
        <v/>
      </c>
      <c r="I144" s="7">
        <f>IFERROR(IF(OR($A144="",NOT(ISTEXT($A144))),"",'Materials'!$I$144),"")</f>
        <v/>
      </c>
      <c r="J144" s="7">
        <f>IFERROR(IF(OR($A144="",NOT(ISTEXT($A144))),"",'Materials'!$J$144),"")</f>
        <v/>
      </c>
      <c r="K144" s="7">
        <f>IFERROR(IF(OR($A144="",NOT(ISTEXT($A144))),"",'Materials'!$K$144),"")</f>
        <v/>
      </c>
      <c r="L144" s="7">
        <f>IFERROR(IF(OR($A144="",NOT(ISTEXT($A144))),"",'Materials'!$L$144),"")</f>
        <v/>
      </c>
      <c r="M144" s="6">
        <f>IFERROR(IF(OR($A144="",NOT(ISTEXT($A144))),"",'Materials'!$M$144),"")</f>
        <v/>
      </c>
      <c r="P144" s="6">
        <f>IFERROR(IF(AND(ISTEXT('Materials'!$A$146),'Materials'!$A$146&lt;&gt;"",'Materials'!$M$146="SHORTAGE"),'Materials'!$A$146,""),"")</f>
        <v/>
      </c>
      <c r="Q144" s="3">
        <f>IFERROR(IF(OR($P144="",NOT(ISTEXT($P144))),"",'Materials'!$B$146),"")</f>
        <v/>
      </c>
      <c r="R144" s="3">
        <f>IFERROR(IF(OR($P144="",NOT(ISTEXT($P144))),"",'Materials'!$C$146),"")</f>
        <v/>
      </c>
      <c r="S144" s="6">
        <f>IFERROR(IF(OR($P144="",NOT(ISTEXT($P144))),"",'Materials'!$D$146),"")</f>
        <v/>
      </c>
      <c r="T144" s="3">
        <f>IFERROR(IF(OR($P144="",NOT(ISTEXT($P144))),"",'Materials'!$E$146),"")</f>
        <v/>
      </c>
      <c r="U144" s="7">
        <f>IFERROR(IF(OR($P144="",NOT(ISTEXT($P144))),"",'Materials'!$J$146),"")</f>
        <v/>
      </c>
      <c r="V144" s="7">
        <f>IFERROR(IF(OR($P144="",NOT(ISTEXT($P144))),"",'Materials'!$K$146),"")</f>
        <v/>
      </c>
      <c r="W144" s="7">
        <f>IFERROR(IF(OR($P144="",NOT(ISTEXT($P144))),"",'Materials'!$L$146),"")</f>
        <v/>
      </c>
    </row>
    <row r="145" ht="28" customHeight="1">
      <c r="A145" s="6">
        <f>IFERROR(IF(OR('Materials'!$A$145="",NOT(ISTEXT('Materials'!$A$145))),"",'Materials'!$A$145),"")</f>
        <v/>
      </c>
      <c r="B145" s="3">
        <f>IFERROR(IF(OR($A145="",NOT(ISTEXT($A145))),"",'Materials'!$B$145),"")</f>
        <v/>
      </c>
      <c r="C145" s="3">
        <f>IFERROR(IF(OR($A145="",NOT(ISTEXT($A145))),"",'Materials'!$C$145),"")</f>
        <v/>
      </c>
      <c r="D145" s="6">
        <f>IFERROR(IF(OR($A145="",NOT(ISTEXT($A145))),"",'Materials'!$D$145),"")</f>
        <v/>
      </c>
      <c r="E145" s="3">
        <f>IFERROR(IF(OR($A145="",NOT(ISTEXT($A145))),"",'Materials'!$E$145),"")</f>
        <v/>
      </c>
      <c r="F145" s="7">
        <f>IFERROR(IF(OR($A145="",NOT(ISTEXT($A145))),"",'Materials'!$F$145),"")</f>
        <v/>
      </c>
      <c r="G145" s="7">
        <f>IFERROR(IF(OR($A145="",NOT(ISTEXT($A145))),"",'Materials'!$G$145),"")</f>
        <v/>
      </c>
      <c r="H145" s="7">
        <f>IFERROR(IF(OR($A145="",NOT(ISTEXT($A145))),"",'Materials'!$H$145),"")</f>
        <v/>
      </c>
      <c r="I145" s="7">
        <f>IFERROR(IF(OR($A145="",NOT(ISTEXT($A145))),"",'Materials'!$I$145),"")</f>
        <v/>
      </c>
      <c r="J145" s="7">
        <f>IFERROR(IF(OR($A145="",NOT(ISTEXT($A145))),"",'Materials'!$J$145),"")</f>
        <v/>
      </c>
      <c r="K145" s="7">
        <f>IFERROR(IF(OR($A145="",NOT(ISTEXT($A145))),"",'Materials'!$K$145),"")</f>
        <v/>
      </c>
      <c r="L145" s="7">
        <f>IFERROR(IF(OR($A145="",NOT(ISTEXT($A145))),"",'Materials'!$L$145),"")</f>
        <v/>
      </c>
      <c r="M145" s="6">
        <f>IFERROR(IF(OR($A145="",NOT(ISTEXT($A145))),"",'Materials'!$M$145),"")</f>
        <v/>
      </c>
      <c r="P145" s="6">
        <f>IFERROR(IF(AND(ISTEXT('Materials'!$A$147),'Materials'!$A$147&lt;&gt;"",'Materials'!$M$147="SHORTAGE"),'Materials'!$A$147,""),"")</f>
        <v/>
      </c>
      <c r="Q145" s="3">
        <f>IFERROR(IF(OR($P145="",NOT(ISTEXT($P145))),"",'Materials'!$B$147),"")</f>
        <v/>
      </c>
      <c r="R145" s="3">
        <f>IFERROR(IF(OR($P145="",NOT(ISTEXT($P145))),"",'Materials'!$C$147),"")</f>
        <v/>
      </c>
      <c r="S145" s="6">
        <f>IFERROR(IF(OR($P145="",NOT(ISTEXT($P145))),"",'Materials'!$D$147),"")</f>
        <v/>
      </c>
      <c r="T145" s="3">
        <f>IFERROR(IF(OR($P145="",NOT(ISTEXT($P145))),"",'Materials'!$E$147),"")</f>
        <v/>
      </c>
      <c r="U145" s="7">
        <f>IFERROR(IF(OR($P145="",NOT(ISTEXT($P145))),"",'Materials'!$J$147),"")</f>
        <v/>
      </c>
      <c r="V145" s="7">
        <f>IFERROR(IF(OR($P145="",NOT(ISTEXT($P145))),"",'Materials'!$K$147),"")</f>
        <v/>
      </c>
      <c r="W145" s="7">
        <f>IFERROR(IF(OR($P145="",NOT(ISTEXT($P145))),"",'Materials'!$L$147),"")</f>
        <v/>
      </c>
    </row>
    <row r="146" ht="28" customHeight="1">
      <c r="A146" s="6">
        <f>IFERROR(IF(OR('Materials'!$A$146="",NOT(ISTEXT('Materials'!$A$146))),"",'Materials'!$A$146),"")</f>
        <v/>
      </c>
      <c r="B146" s="3">
        <f>IFERROR(IF(OR($A146="",NOT(ISTEXT($A146))),"",'Materials'!$B$146),"")</f>
        <v/>
      </c>
      <c r="C146" s="3">
        <f>IFERROR(IF(OR($A146="",NOT(ISTEXT($A146))),"",'Materials'!$C$146),"")</f>
        <v/>
      </c>
      <c r="D146" s="6">
        <f>IFERROR(IF(OR($A146="",NOT(ISTEXT($A146))),"",'Materials'!$D$146),"")</f>
        <v/>
      </c>
      <c r="E146" s="3">
        <f>IFERROR(IF(OR($A146="",NOT(ISTEXT($A146))),"",'Materials'!$E$146),"")</f>
        <v/>
      </c>
      <c r="F146" s="7">
        <f>IFERROR(IF(OR($A146="",NOT(ISTEXT($A146))),"",'Materials'!$F$146),"")</f>
        <v/>
      </c>
      <c r="G146" s="7">
        <f>IFERROR(IF(OR($A146="",NOT(ISTEXT($A146))),"",'Materials'!$G$146),"")</f>
        <v/>
      </c>
      <c r="H146" s="7">
        <f>IFERROR(IF(OR($A146="",NOT(ISTEXT($A146))),"",'Materials'!$H$146),"")</f>
        <v/>
      </c>
      <c r="I146" s="7">
        <f>IFERROR(IF(OR($A146="",NOT(ISTEXT($A146))),"",'Materials'!$I$146),"")</f>
        <v/>
      </c>
      <c r="J146" s="7">
        <f>IFERROR(IF(OR($A146="",NOT(ISTEXT($A146))),"",'Materials'!$J$146),"")</f>
        <v/>
      </c>
      <c r="K146" s="7">
        <f>IFERROR(IF(OR($A146="",NOT(ISTEXT($A146))),"",'Materials'!$K$146),"")</f>
        <v/>
      </c>
      <c r="L146" s="7">
        <f>IFERROR(IF(OR($A146="",NOT(ISTEXT($A146))),"",'Materials'!$L$146),"")</f>
        <v/>
      </c>
      <c r="M146" s="6">
        <f>IFERROR(IF(OR($A146="",NOT(ISTEXT($A146))),"",'Materials'!$M$146),"")</f>
        <v/>
      </c>
      <c r="P146" s="6">
        <f>IFERROR(IF(AND(ISTEXT('Materials'!$A$148),'Materials'!$A$148&lt;&gt;"",'Materials'!$M$148="SHORTAGE"),'Materials'!$A$148,""),"")</f>
        <v/>
      </c>
      <c r="Q146" s="3">
        <f>IFERROR(IF(OR($P146="",NOT(ISTEXT($P146))),"",'Materials'!$B$148),"")</f>
        <v/>
      </c>
      <c r="R146" s="3">
        <f>IFERROR(IF(OR($P146="",NOT(ISTEXT($P146))),"",'Materials'!$C$148),"")</f>
        <v/>
      </c>
      <c r="S146" s="6">
        <f>IFERROR(IF(OR($P146="",NOT(ISTEXT($P146))),"",'Materials'!$D$148),"")</f>
        <v/>
      </c>
      <c r="T146" s="3">
        <f>IFERROR(IF(OR($P146="",NOT(ISTEXT($P146))),"",'Materials'!$E$148),"")</f>
        <v/>
      </c>
      <c r="U146" s="7">
        <f>IFERROR(IF(OR($P146="",NOT(ISTEXT($P146))),"",'Materials'!$J$148),"")</f>
        <v/>
      </c>
      <c r="V146" s="7">
        <f>IFERROR(IF(OR($P146="",NOT(ISTEXT($P146))),"",'Materials'!$K$148),"")</f>
        <v/>
      </c>
      <c r="W146" s="7">
        <f>IFERROR(IF(OR($P146="",NOT(ISTEXT($P146))),"",'Materials'!$L$148),"")</f>
        <v/>
      </c>
    </row>
    <row r="147" ht="28" customHeight="1">
      <c r="A147" s="6">
        <f>IFERROR(IF(OR('Materials'!$A$147="",NOT(ISTEXT('Materials'!$A$147))),"",'Materials'!$A$147),"")</f>
        <v/>
      </c>
      <c r="B147" s="3">
        <f>IFERROR(IF(OR($A147="",NOT(ISTEXT($A147))),"",'Materials'!$B$147),"")</f>
        <v/>
      </c>
      <c r="C147" s="3">
        <f>IFERROR(IF(OR($A147="",NOT(ISTEXT($A147))),"",'Materials'!$C$147),"")</f>
        <v/>
      </c>
      <c r="D147" s="6">
        <f>IFERROR(IF(OR($A147="",NOT(ISTEXT($A147))),"",'Materials'!$D$147),"")</f>
        <v/>
      </c>
      <c r="E147" s="3">
        <f>IFERROR(IF(OR($A147="",NOT(ISTEXT($A147))),"",'Materials'!$E$147),"")</f>
        <v/>
      </c>
      <c r="F147" s="7">
        <f>IFERROR(IF(OR($A147="",NOT(ISTEXT($A147))),"",'Materials'!$F$147),"")</f>
        <v/>
      </c>
      <c r="G147" s="7">
        <f>IFERROR(IF(OR($A147="",NOT(ISTEXT($A147))),"",'Materials'!$G$147),"")</f>
        <v/>
      </c>
      <c r="H147" s="7">
        <f>IFERROR(IF(OR($A147="",NOT(ISTEXT($A147))),"",'Materials'!$H$147),"")</f>
        <v/>
      </c>
      <c r="I147" s="7">
        <f>IFERROR(IF(OR($A147="",NOT(ISTEXT($A147))),"",'Materials'!$I$147),"")</f>
        <v/>
      </c>
      <c r="J147" s="7">
        <f>IFERROR(IF(OR($A147="",NOT(ISTEXT($A147))),"",'Materials'!$J$147),"")</f>
        <v/>
      </c>
      <c r="K147" s="7">
        <f>IFERROR(IF(OR($A147="",NOT(ISTEXT($A147))),"",'Materials'!$K$147),"")</f>
        <v/>
      </c>
      <c r="L147" s="7">
        <f>IFERROR(IF(OR($A147="",NOT(ISTEXT($A147))),"",'Materials'!$L$147),"")</f>
        <v/>
      </c>
      <c r="M147" s="6">
        <f>IFERROR(IF(OR($A147="",NOT(ISTEXT($A147))),"",'Materials'!$M$147),"")</f>
        <v/>
      </c>
      <c r="P147" s="6">
        <f>IFERROR(IF(AND(ISTEXT('Materials'!$A$149),'Materials'!$A$149&lt;&gt;"",'Materials'!$M$149="SHORTAGE"),'Materials'!$A$149,""),"")</f>
        <v/>
      </c>
      <c r="Q147" s="3">
        <f>IFERROR(IF(OR($P147="",NOT(ISTEXT($P147))),"",'Materials'!$B$149),"")</f>
        <v/>
      </c>
      <c r="R147" s="3">
        <f>IFERROR(IF(OR($P147="",NOT(ISTEXT($P147))),"",'Materials'!$C$149),"")</f>
        <v/>
      </c>
      <c r="S147" s="6">
        <f>IFERROR(IF(OR($P147="",NOT(ISTEXT($P147))),"",'Materials'!$D$149),"")</f>
        <v/>
      </c>
      <c r="T147" s="3">
        <f>IFERROR(IF(OR($P147="",NOT(ISTEXT($P147))),"",'Materials'!$E$149),"")</f>
        <v/>
      </c>
      <c r="U147" s="7">
        <f>IFERROR(IF(OR($P147="",NOT(ISTEXT($P147))),"",'Materials'!$J$149),"")</f>
        <v/>
      </c>
      <c r="V147" s="7">
        <f>IFERROR(IF(OR($P147="",NOT(ISTEXT($P147))),"",'Materials'!$K$149),"")</f>
        <v/>
      </c>
      <c r="W147" s="7">
        <f>IFERROR(IF(OR($P147="",NOT(ISTEXT($P147))),"",'Materials'!$L$149),"")</f>
        <v/>
      </c>
    </row>
    <row r="148" ht="28" customHeight="1">
      <c r="A148" s="6">
        <f>IFERROR(IF(OR('Materials'!$A$148="",NOT(ISTEXT('Materials'!$A$148))),"",'Materials'!$A$148),"")</f>
        <v/>
      </c>
      <c r="B148" s="3">
        <f>IFERROR(IF(OR($A148="",NOT(ISTEXT($A148))),"",'Materials'!$B$148),"")</f>
        <v/>
      </c>
      <c r="C148" s="3">
        <f>IFERROR(IF(OR($A148="",NOT(ISTEXT($A148))),"",'Materials'!$C$148),"")</f>
        <v/>
      </c>
      <c r="D148" s="6">
        <f>IFERROR(IF(OR($A148="",NOT(ISTEXT($A148))),"",'Materials'!$D$148),"")</f>
        <v/>
      </c>
      <c r="E148" s="3">
        <f>IFERROR(IF(OR($A148="",NOT(ISTEXT($A148))),"",'Materials'!$E$148),"")</f>
        <v/>
      </c>
      <c r="F148" s="7">
        <f>IFERROR(IF(OR($A148="",NOT(ISTEXT($A148))),"",'Materials'!$F$148),"")</f>
        <v/>
      </c>
      <c r="G148" s="7">
        <f>IFERROR(IF(OR($A148="",NOT(ISTEXT($A148))),"",'Materials'!$G$148),"")</f>
        <v/>
      </c>
      <c r="H148" s="7">
        <f>IFERROR(IF(OR($A148="",NOT(ISTEXT($A148))),"",'Materials'!$H$148),"")</f>
        <v/>
      </c>
      <c r="I148" s="7">
        <f>IFERROR(IF(OR($A148="",NOT(ISTEXT($A148))),"",'Materials'!$I$148),"")</f>
        <v/>
      </c>
      <c r="J148" s="7">
        <f>IFERROR(IF(OR($A148="",NOT(ISTEXT($A148))),"",'Materials'!$J$148),"")</f>
        <v/>
      </c>
      <c r="K148" s="7">
        <f>IFERROR(IF(OR($A148="",NOT(ISTEXT($A148))),"",'Materials'!$K$148),"")</f>
        <v/>
      </c>
      <c r="L148" s="7">
        <f>IFERROR(IF(OR($A148="",NOT(ISTEXT($A148))),"",'Materials'!$L$148),"")</f>
        <v/>
      </c>
      <c r="M148" s="6">
        <f>IFERROR(IF(OR($A148="",NOT(ISTEXT($A148))),"",'Materials'!$M$148),"")</f>
        <v/>
      </c>
      <c r="P148" s="6">
        <f>IFERROR(IF(AND(ISTEXT('Materials'!$A$150),'Materials'!$A$150&lt;&gt;"",'Materials'!$M$150="SHORTAGE"),'Materials'!$A$150,""),"")</f>
        <v/>
      </c>
      <c r="Q148" s="3">
        <f>IFERROR(IF(OR($P148="",NOT(ISTEXT($P148))),"",'Materials'!$B$150),"")</f>
        <v/>
      </c>
      <c r="R148" s="3">
        <f>IFERROR(IF(OR($P148="",NOT(ISTEXT($P148))),"",'Materials'!$C$150),"")</f>
        <v/>
      </c>
      <c r="S148" s="6">
        <f>IFERROR(IF(OR($P148="",NOT(ISTEXT($P148))),"",'Materials'!$D$150),"")</f>
        <v/>
      </c>
      <c r="T148" s="3">
        <f>IFERROR(IF(OR($P148="",NOT(ISTEXT($P148))),"",'Materials'!$E$150),"")</f>
        <v/>
      </c>
      <c r="U148" s="7">
        <f>IFERROR(IF(OR($P148="",NOT(ISTEXT($P148))),"",'Materials'!$J$150),"")</f>
        <v/>
      </c>
      <c r="V148" s="7">
        <f>IFERROR(IF(OR($P148="",NOT(ISTEXT($P148))),"",'Materials'!$K$150),"")</f>
        <v/>
      </c>
      <c r="W148" s="7">
        <f>IFERROR(IF(OR($P148="",NOT(ISTEXT($P148))),"",'Materials'!$L$150),"")</f>
        <v/>
      </c>
    </row>
    <row r="149" ht="28" customHeight="1">
      <c r="A149" s="6">
        <f>IFERROR(IF(OR('Materials'!$A$149="",NOT(ISTEXT('Materials'!$A$149))),"",'Materials'!$A$149),"")</f>
        <v/>
      </c>
      <c r="B149" s="3">
        <f>IFERROR(IF(OR($A149="",NOT(ISTEXT($A149))),"",'Materials'!$B$149),"")</f>
        <v/>
      </c>
      <c r="C149" s="3">
        <f>IFERROR(IF(OR($A149="",NOT(ISTEXT($A149))),"",'Materials'!$C$149),"")</f>
        <v/>
      </c>
      <c r="D149" s="6">
        <f>IFERROR(IF(OR($A149="",NOT(ISTEXT($A149))),"",'Materials'!$D$149),"")</f>
        <v/>
      </c>
      <c r="E149" s="3">
        <f>IFERROR(IF(OR($A149="",NOT(ISTEXT($A149))),"",'Materials'!$E$149),"")</f>
        <v/>
      </c>
      <c r="F149" s="7">
        <f>IFERROR(IF(OR($A149="",NOT(ISTEXT($A149))),"",'Materials'!$F$149),"")</f>
        <v/>
      </c>
      <c r="G149" s="7">
        <f>IFERROR(IF(OR($A149="",NOT(ISTEXT($A149))),"",'Materials'!$G$149),"")</f>
        <v/>
      </c>
      <c r="H149" s="7">
        <f>IFERROR(IF(OR($A149="",NOT(ISTEXT($A149))),"",'Materials'!$H$149),"")</f>
        <v/>
      </c>
      <c r="I149" s="7">
        <f>IFERROR(IF(OR($A149="",NOT(ISTEXT($A149))),"",'Materials'!$I$149),"")</f>
        <v/>
      </c>
      <c r="J149" s="7">
        <f>IFERROR(IF(OR($A149="",NOT(ISTEXT($A149))),"",'Materials'!$J$149),"")</f>
        <v/>
      </c>
      <c r="K149" s="7">
        <f>IFERROR(IF(OR($A149="",NOT(ISTEXT($A149))),"",'Materials'!$K$149),"")</f>
        <v/>
      </c>
      <c r="L149" s="7">
        <f>IFERROR(IF(OR($A149="",NOT(ISTEXT($A149))),"",'Materials'!$L$149),"")</f>
        <v/>
      </c>
      <c r="M149" s="6">
        <f>IFERROR(IF(OR($A149="",NOT(ISTEXT($A149))),"",'Materials'!$M$149),"")</f>
        <v/>
      </c>
      <c r="P149" s="6">
        <f>IFERROR(IF(AND(ISTEXT('Materials'!$A$151),'Materials'!$A$151&lt;&gt;"",'Materials'!$M$151="SHORTAGE"),'Materials'!$A$151,""),"")</f>
        <v/>
      </c>
      <c r="Q149" s="3">
        <f>IFERROR(IF(OR($P149="",NOT(ISTEXT($P149))),"",'Materials'!$B$151),"")</f>
        <v/>
      </c>
      <c r="R149" s="3">
        <f>IFERROR(IF(OR($P149="",NOT(ISTEXT($P149))),"",'Materials'!$C$151),"")</f>
        <v/>
      </c>
      <c r="S149" s="6">
        <f>IFERROR(IF(OR($P149="",NOT(ISTEXT($P149))),"",'Materials'!$D$151),"")</f>
        <v/>
      </c>
      <c r="T149" s="3">
        <f>IFERROR(IF(OR($P149="",NOT(ISTEXT($P149))),"",'Materials'!$E$151),"")</f>
        <v/>
      </c>
      <c r="U149" s="7">
        <f>IFERROR(IF(OR($P149="",NOT(ISTEXT($P149))),"",'Materials'!$J$151),"")</f>
        <v/>
      </c>
      <c r="V149" s="7">
        <f>IFERROR(IF(OR($P149="",NOT(ISTEXT($P149))),"",'Materials'!$K$151),"")</f>
        <v/>
      </c>
      <c r="W149" s="7">
        <f>IFERROR(IF(OR($P149="",NOT(ISTEXT($P149))),"",'Materials'!$L$151),"")</f>
        <v/>
      </c>
    </row>
    <row r="150" ht="28" customHeight="1">
      <c r="A150" s="6">
        <f>IFERROR(IF(OR('Materials'!$A$150="",NOT(ISTEXT('Materials'!$A$150))),"",'Materials'!$A$150),"")</f>
        <v/>
      </c>
      <c r="B150" s="3">
        <f>IFERROR(IF(OR($A150="",NOT(ISTEXT($A150))),"",'Materials'!$B$150),"")</f>
        <v/>
      </c>
      <c r="C150" s="3">
        <f>IFERROR(IF(OR($A150="",NOT(ISTEXT($A150))),"",'Materials'!$C$150),"")</f>
        <v/>
      </c>
      <c r="D150" s="6">
        <f>IFERROR(IF(OR($A150="",NOT(ISTEXT($A150))),"",'Materials'!$D$150),"")</f>
        <v/>
      </c>
      <c r="E150" s="3">
        <f>IFERROR(IF(OR($A150="",NOT(ISTEXT($A150))),"",'Materials'!$E$150),"")</f>
        <v/>
      </c>
      <c r="F150" s="7">
        <f>IFERROR(IF(OR($A150="",NOT(ISTEXT($A150))),"",'Materials'!$F$150),"")</f>
        <v/>
      </c>
      <c r="G150" s="7">
        <f>IFERROR(IF(OR($A150="",NOT(ISTEXT($A150))),"",'Materials'!$G$150),"")</f>
        <v/>
      </c>
      <c r="H150" s="7">
        <f>IFERROR(IF(OR($A150="",NOT(ISTEXT($A150))),"",'Materials'!$H$150),"")</f>
        <v/>
      </c>
      <c r="I150" s="7">
        <f>IFERROR(IF(OR($A150="",NOT(ISTEXT($A150))),"",'Materials'!$I$150),"")</f>
        <v/>
      </c>
      <c r="J150" s="7">
        <f>IFERROR(IF(OR($A150="",NOT(ISTEXT($A150))),"",'Materials'!$J$150),"")</f>
        <v/>
      </c>
      <c r="K150" s="7">
        <f>IFERROR(IF(OR($A150="",NOT(ISTEXT($A150))),"",'Materials'!$K$150),"")</f>
        <v/>
      </c>
      <c r="L150" s="7">
        <f>IFERROR(IF(OR($A150="",NOT(ISTEXT($A150))),"",'Materials'!$L$150),"")</f>
        <v/>
      </c>
      <c r="M150" s="6">
        <f>IFERROR(IF(OR($A150="",NOT(ISTEXT($A150))),"",'Materials'!$M$150),"")</f>
        <v/>
      </c>
      <c r="P150" s="6">
        <f>IFERROR(IF(AND(ISTEXT('Materials'!$A$152),'Materials'!$A$152&lt;&gt;"",'Materials'!$M$152="SHORTAGE"),'Materials'!$A$152,""),"")</f>
        <v/>
      </c>
      <c r="Q150" s="3">
        <f>IFERROR(IF(OR($P150="",NOT(ISTEXT($P150))),"",'Materials'!$B$152),"")</f>
        <v/>
      </c>
      <c r="R150" s="3">
        <f>IFERROR(IF(OR($P150="",NOT(ISTEXT($P150))),"",'Materials'!$C$152),"")</f>
        <v/>
      </c>
      <c r="S150" s="6">
        <f>IFERROR(IF(OR($P150="",NOT(ISTEXT($P150))),"",'Materials'!$D$152),"")</f>
        <v/>
      </c>
      <c r="T150" s="3">
        <f>IFERROR(IF(OR($P150="",NOT(ISTEXT($P150))),"",'Materials'!$E$152),"")</f>
        <v/>
      </c>
      <c r="U150" s="7">
        <f>IFERROR(IF(OR($P150="",NOT(ISTEXT($P150))),"",'Materials'!$J$152),"")</f>
        <v/>
      </c>
      <c r="V150" s="7">
        <f>IFERROR(IF(OR($P150="",NOT(ISTEXT($P150))),"",'Materials'!$K$152),"")</f>
        <v/>
      </c>
      <c r="W150" s="7">
        <f>IFERROR(IF(OR($P150="",NOT(ISTEXT($P150))),"",'Materials'!$L$152),"")</f>
        <v/>
      </c>
    </row>
    <row r="151" ht="28" customHeight="1">
      <c r="A151" s="6">
        <f>IFERROR(IF(OR('Materials'!$A$151="",NOT(ISTEXT('Materials'!$A$151))),"",'Materials'!$A$151),"")</f>
        <v/>
      </c>
      <c r="B151" s="3">
        <f>IFERROR(IF(OR($A151="",NOT(ISTEXT($A151))),"",'Materials'!$B$151),"")</f>
        <v/>
      </c>
      <c r="C151" s="3">
        <f>IFERROR(IF(OR($A151="",NOT(ISTEXT($A151))),"",'Materials'!$C$151),"")</f>
        <v/>
      </c>
      <c r="D151" s="6">
        <f>IFERROR(IF(OR($A151="",NOT(ISTEXT($A151))),"",'Materials'!$D$151),"")</f>
        <v/>
      </c>
      <c r="E151" s="3">
        <f>IFERROR(IF(OR($A151="",NOT(ISTEXT($A151))),"",'Materials'!$E$151),"")</f>
        <v/>
      </c>
      <c r="F151" s="7">
        <f>IFERROR(IF(OR($A151="",NOT(ISTEXT($A151))),"",'Materials'!$F$151),"")</f>
        <v/>
      </c>
      <c r="G151" s="7">
        <f>IFERROR(IF(OR($A151="",NOT(ISTEXT($A151))),"",'Materials'!$G$151),"")</f>
        <v/>
      </c>
      <c r="H151" s="7">
        <f>IFERROR(IF(OR($A151="",NOT(ISTEXT($A151))),"",'Materials'!$H$151),"")</f>
        <v/>
      </c>
      <c r="I151" s="7">
        <f>IFERROR(IF(OR($A151="",NOT(ISTEXT($A151))),"",'Materials'!$I$151),"")</f>
        <v/>
      </c>
      <c r="J151" s="7">
        <f>IFERROR(IF(OR($A151="",NOT(ISTEXT($A151))),"",'Materials'!$J$151),"")</f>
        <v/>
      </c>
      <c r="K151" s="7">
        <f>IFERROR(IF(OR($A151="",NOT(ISTEXT($A151))),"",'Materials'!$K$151),"")</f>
        <v/>
      </c>
      <c r="L151" s="7">
        <f>IFERROR(IF(OR($A151="",NOT(ISTEXT($A151))),"",'Materials'!$L$151),"")</f>
        <v/>
      </c>
      <c r="M151" s="6">
        <f>IFERROR(IF(OR($A151="",NOT(ISTEXT($A151))),"",'Materials'!$M$151),"")</f>
        <v/>
      </c>
      <c r="P151" s="6">
        <f>IFERROR(IF(AND(ISTEXT('Materials'!$A$153),'Materials'!$A$153&lt;&gt;"",'Materials'!$M$153="SHORTAGE"),'Materials'!$A$153,""),"")</f>
        <v/>
      </c>
      <c r="Q151" s="3">
        <f>IFERROR(IF(OR($P151="",NOT(ISTEXT($P151))),"",'Materials'!$B$153),"")</f>
        <v/>
      </c>
      <c r="R151" s="3">
        <f>IFERROR(IF(OR($P151="",NOT(ISTEXT($P151))),"",'Materials'!$C$153),"")</f>
        <v/>
      </c>
      <c r="S151" s="6">
        <f>IFERROR(IF(OR($P151="",NOT(ISTEXT($P151))),"",'Materials'!$D$153),"")</f>
        <v/>
      </c>
      <c r="T151" s="3">
        <f>IFERROR(IF(OR($P151="",NOT(ISTEXT($P151))),"",'Materials'!$E$153),"")</f>
        <v/>
      </c>
      <c r="U151" s="7">
        <f>IFERROR(IF(OR($P151="",NOT(ISTEXT($P151))),"",'Materials'!$J$153),"")</f>
        <v/>
      </c>
      <c r="V151" s="7">
        <f>IFERROR(IF(OR($P151="",NOT(ISTEXT($P151))),"",'Materials'!$K$153),"")</f>
        <v/>
      </c>
      <c r="W151" s="7">
        <f>IFERROR(IF(OR($P151="",NOT(ISTEXT($P151))),"",'Materials'!$L$153),"")</f>
        <v/>
      </c>
    </row>
    <row r="152" ht="28" customHeight="1">
      <c r="A152" s="6">
        <f>IFERROR(IF(OR('Materials'!$A$152="",NOT(ISTEXT('Materials'!$A$152))),"",'Materials'!$A$152),"")</f>
        <v/>
      </c>
      <c r="B152" s="3">
        <f>IFERROR(IF(OR($A152="",NOT(ISTEXT($A152))),"",'Materials'!$B$152),"")</f>
        <v/>
      </c>
      <c r="C152" s="3">
        <f>IFERROR(IF(OR($A152="",NOT(ISTEXT($A152))),"",'Materials'!$C$152),"")</f>
        <v/>
      </c>
      <c r="D152" s="6">
        <f>IFERROR(IF(OR($A152="",NOT(ISTEXT($A152))),"",'Materials'!$D$152),"")</f>
        <v/>
      </c>
      <c r="E152" s="3">
        <f>IFERROR(IF(OR($A152="",NOT(ISTEXT($A152))),"",'Materials'!$E$152),"")</f>
        <v/>
      </c>
      <c r="F152" s="7">
        <f>IFERROR(IF(OR($A152="",NOT(ISTEXT($A152))),"",'Materials'!$F$152),"")</f>
        <v/>
      </c>
      <c r="G152" s="7">
        <f>IFERROR(IF(OR($A152="",NOT(ISTEXT($A152))),"",'Materials'!$G$152),"")</f>
        <v/>
      </c>
      <c r="H152" s="7">
        <f>IFERROR(IF(OR($A152="",NOT(ISTEXT($A152))),"",'Materials'!$H$152),"")</f>
        <v/>
      </c>
      <c r="I152" s="7">
        <f>IFERROR(IF(OR($A152="",NOT(ISTEXT($A152))),"",'Materials'!$I$152),"")</f>
        <v/>
      </c>
      <c r="J152" s="7">
        <f>IFERROR(IF(OR($A152="",NOT(ISTEXT($A152))),"",'Materials'!$J$152),"")</f>
        <v/>
      </c>
      <c r="K152" s="7">
        <f>IFERROR(IF(OR($A152="",NOT(ISTEXT($A152))),"",'Materials'!$K$152),"")</f>
        <v/>
      </c>
      <c r="L152" s="7">
        <f>IFERROR(IF(OR($A152="",NOT(ISTEXT($A152))),"",'Materials'!$L$152),"")</f>
        <v/>
      </c>
      <c r="M152" s="6">
        <f>IFERROR(IF(OR($A152="",NOT(ISTEXT($A152))),"",'Materials'!$M$152),"")</f>
        <v/>
      </c>
      <c r="P152" s="6">
        <f>IFERROR(IF(AND(ISTEXT('Materials'!$A$154),'Materials'!$A$154&lt;&gt;"",'Materials'!$M$154="SHORTAGE"),'Materials'!$A$154,""),"")</f>
        <v/>
      </c>
      <c r="Q152" s="3">
        <f>IFERROR(IF(OR($P152="",NOT(ISTEXT($P152))),"",'Materials'!$B$154),"")</f>
        <v/>
      </c>
      <c r="R152" s="3">
        <f>IFERROR(IF(OR($P152="",NOT(ISTEXT($P152))),"",'Materials'!$C$154),"")</f>
        <v/>
      </c>
      <c r="S152" s="6">
        <f>IFERROR(IF(OR($P152="",NOT(ISTEXT($P152))),"",'Materials'!$D$154),"")</f>
        <v/>
      </c>
      <c r="T152" s="3">
        <f>IFERROR(IF(OR($P152="",NOT(ISTEXT($P152))),"",'Materials'!$E$154),"")</f>
        <v/>
      </c>
      <c r="U152" s="7">
        <f>IFERROR(IF(OR($P152="",NOT(ISTEXT($P152))),"",'Materials'!$J$154),"")</f>
        <v/>
      </c>
      <c r="V152" s="7">
        <f>IFERROR(IF(OR($P152="",NOT(ISTEXT($P152))),"",'Materials'!$K$154),"")</f>
        <v/>
      </c>
      <c r="W152" s="7">
        <f>IFERROR(IF(OR($P152="",NOT(ISTEXT($P152))),"",'Materials'!$L$154),"")</f>
        <v/>
      </c>
    </row>
    <row r="153" ht="28" customHeight="1">
      <c r="A153" s="6">
        <f>IFERROR(IF(OR('Materials'!$A$153="",NOT(ISTEXT('Materials'!$A$153))),"",'Materials'!$A$153),"")</f>
        <v/>
      </c>
      <c r="B153" s="3">
        <f>IFERROR(IF(OR($A153="",NOT(ISTEXT($A153))),"",'Materials'!$B$153),"")</f>
        <v/>
      </c>
      <c r="C153" s="3">
        <f>IFERROR(IF(OR($A153="",NOT(ISTEXT($A153))),"",'Materials'!$C$153),"")</f>
        <v/>
      </c>
      <c r="D153" s="6">
        <f>IFERROR(IF(OR($A153="",NOT(ISTEXT($A153))),"",'Materials'!$D$153),"")</f>
        <v/>
      </c>
      <c r="E153" s="3">
        <f>IFERROR(IF(OR($A153="",NOT(ISTEXT($A153))),"",'Materials'!$E$153),"")</f>
        <v/>
      </c>
      <c r="F153" s="7">
        <f>IFERROR(IF(OR($A153="",NOT(ISTEXT($A153))),"",'Materials'!$F$153),"")</f>
        <v/>
      </c>
      <c r="G153" s="7">
        <f>IFERROR(IF(OR($A153="",NOT(ISTEXT($A153))),"",'Materials'!$G$153),"")</f>
        <v/>
      </c>
      <c r="H153" s="7">
        <f>IFERROR(IF(OR($A153="",NOT(ISTEXT($A153))),"",'Materials'!$H$153),"")</f>
        <v/>
      </c>
      <c r="I153" s="7">
        <f>IFERROR(IF(OR($A153="",NOT(ISTEXT($A153))),"",'Materials'!$I$153),"")</f>
        <v/>
      </c>
      <c r="J153" s="7">
        <f>IFERROR(IF(OR($A153="",NOT(ISTEXT($A153))),"",'Materials'!$J$153),"")</f>
        <v/>
      </c>
      <c r="K153" s="7">
        <f>IFERROR(IF(OR($A153="",NOT(ISTEXT($A153))),"",'Materials'!$K$153),"")</f>
        <v/>
      </c>
      <c r="L153" s="7">
        <f>IFERROR(IF(OR($A153="",NOT(ISTEXT($A153))),"",'Materials'!$L$153),"")</f>
        <v/>
      </c>
      <c r="M153" s="6">
        <f>IFERROR(IF(OR($A153="",NOT(ISTEXT($A153))),"",'Materials'!$M$153),"")</f>
        <v/>
      </c>
      <c r="P153" s="6">
        <f>IFERROR(IF(AND(ISTEXT('Materials'!$A$155),'Materials'!$A$155&lt;&gt;"",'Materials'!$M$155="SHORTAGE"),'Materials'!$A$155,""),"")</f>
        <v/>
      </c>
      <c r="Q153" s="3">
        <f>IFERROR(IF(OR($P153="",NOT(ISTEXT($P153))),"",'Materials'!$B$155),"")</f>
        <v/>
      </c>
      <c r="R153" s="3">
        <f>IFERROR(IF(OR($P153="",NOT(ISTEXT($P153))),"",'Materials'!$C$155),"")</f>
        <v/>
      </c>
      <c r="S153" s="6">
        <f>IFERROR(IF(OR($P153="",NOT(ISTEXT($P153))),"",'Materials'!$D$155),"")</f>
        <v/>
      </c>
      <c r="T153" s="3">
        <f>IFERROR(IF(OR($P153="",NOT(ISTEXT($P153))),"",'Materials'!$E$155),"")</f>
        <v/>
      </c>
      <c r="U153" s="7">
        <f>IFERROR(IF(OR($P153="",NOT(ISTEXT($P153))),"",'Materials'!$J$155),"")</f>
        <v/>
      </c>
      <c r="V153" s="7">
        <f>IFERROR(IF(OR($P153="",NOT(ISTEXT($P153))),"",'Materials'!$K$155),"")</f>
        <v/>
      </c>
      <c r="W153" s="7">
        <f>IFERROR(IF(OR($P153="",NOT(ISTEXT($P153))),"",'Materials'!$L$155),"")</f>
        <v/>
      </c>
    </row>
    <row r="154" ht="28" customHeight="1">
      <c r="A154" s="6">
        <f>IFERROR(IF(OR('Materials'!$A$154="",NOT(ISTEXT('Materials'!$A$154))),"",'Materials'!$A$154),"")</f>
        <v/>
      </c>
      <c r="B154" s="3">
        <f>IFERROR(IF(OR($A154="",NOT(ISTEXT($A154))),"",'Materials'!$B$154),"")</f>
        <v/>
      </c>
      <c r="C154" s="3">
        <f>IFERROR(IF(OR($A154="",NOT(ISTEXT($A154))),"",'Materials'!$C$154),"")</f>
        <v/>
      </c>
      <c r="D154" s="6">
        <f>IFERROR(IF(OR($A154="",NOT(ISTEXT($A154))),"",'Materials'!$D$154),"")</f>
        <v/>
      </c>
      <c r="E154" s="3">
        <f>IFERROR(IF(OR($A154="",NOT(ISTEXT($A154))),"",'Materials'!$E$154),"")</f>
        <v/>
      </c>
      <c r="F154" s="7">
        <f>IFERROR(IF(OR($A154="",NOT(ISTEXT($A154))),"",'Materials'!$F$154),"")</f>
        <v/>
      </c>
      <c r="G154" s="7">
        <f>IFERROR(IF(OR($A154="",NOT(ISTEXT($A154))),"",'Materials'!$G$154),"")</f>
        <v/>
      </c>
      <c r="H154" s="7">
        <f>IFERROR(IF(OR($A154="",NOT(ISTEXT($A154))),"",'Materials'!$H$154),"")</f>
        <v/>
      </c>
      <c r="I154" s="7">
        <f>IFERROR(IF(OR($A154="",NOT(ISTEXT($A154))),"",'Materials'!$I$154),"")</f>
        <v/>
      </c>
      <c r="J154" s="7">
        <f>IFERROR(IF(OR($A154="",NOT(ISTEXT($A154))),"",'Materials'!$J$154),"")</f>
        <v/>
      </c>
      <c r="K154" s="7">
        <f>IFERROR(IF(OR($A154="",NOT(ISTEXT($A154))),"",'Materials'!$K$154),"")</f>
        <v/>
      </c>
      <c r="L154" s="7">
        <f>IFERROR(IF(OR($A154="",NOT(ISTEXT($A154))),"",'Materials'!$L$154),"")</f>
        <v/>
      </c>
      <c r="M154" s="6">
        <f>IFERROR(IF(OR($A154="",NOT(ISTEXT($A154))),"",'Materials'!$M$154),"")</f>
        <v/>
      </c>
      <c r="P154" s="6">
        <f>IFERROR(IF(AND(ISTEXT('Materials'!$A$156),'Materials'!$A$156&lt;&gt;"",'Materials'!$M$156="SHORTAGE"),'Materials'!$A$156,""),"")</f>
        <v/>
      </c>
      <c r="Q154" s="3">
        <f>IFERROR(IF(OR($P154="",NOT(ISTEXT($P154))),"",'Materials'!$B$156),"")</f>
        <v/>
      </c>
      <c r="R154" s="3">
        <f>IFERROR(IF(OR($P154="",NOT(ISTEXT($P154))),"",'Materials'!$C$156),"")</f>
        <v/>
      </c>
      <c r="S154" s="6">
        <f>IFERROR(IF(OR($P154="",NOT(ISTEXT($P154))),"",'Materials'!$D$156),"")</f>
        <v/>
      </c>
      <c r="T154" s="3">
        <f>IFERROR(IF(OR($P154="",NOT(ISTEXT($P154))),"",'Materials'!$E$156),"")</f>
        <v/>
      </c>
      <c r="U154" s="7">
        <f>IFERROR(IF(OR($P154="",NOT(ISTEXT($P154))),"",'Materials'!$J$156),"")</f>
        <v/>
      </c>
      <c r="V154" s="7">
        <f>IFERROR(IF(OR($P154="",NOT(ISTEXT($P154))),"",'Materials'!$K$156),"")</f>
        <v/>
      </c>
      <c r="W154" s="7">
        <f>IFERROR(IF(OR($P154="",NOT(ISTEXT($P154))),"",'Materials'!$L$156),"")</f>
        <v/>
      </c>
    </row>
    <row r="155" ht="28" customHeight="1">
      <c r="A155" s="6">
        <f>IFERROR(IF(OR('Materials'!$A$155="",NOT(ISTEXT('Materials'!$A$155))),"",'Materials'!$A$155),"")</f>
        <v/>
      </c>
      <c r="B155" s="3">
        <f>IFERROR(IF(OR($A155="",NOT(ISTEXT($A155))),"",'Materials'!$B$155),"")</f>
        <v/>
      </c>
      <c r="C155" s="3">
        <f>IFERROR(IF(OR($A155="",NOT(ISTEXT($A155))),"",'Materials'!$C$155),"")</f>
        <v/>
      </c>
      <c r="D155" s="6">
        <f>IFERROR(IF(OR($A155="",NOT(ISTEXT($A155))),"",'Materials'!$D$155),"")</f>
        <v/>
      </c>
      <c r="E155" s="3">
        <f>IFERROR(IF(OR($A155="",NOT(ISTEXT($A155))),"",'Materials'!$E$155),"")</f>
        <v/>
      </c>
      <c r="F155" s="7">
        <f>IFERROR(IF(OR($A155="",NOT(ISTEXT($A155))),"",'Materials'!$F$155),"")</f>
        <v/>
      </c>
      <c r="G155" s="7">
        <f>IFERROR(IF(OR($A155="",NOT(ISTEXT($A155))),"",'Materials'!$G$155),"")</f>
        <v/>
      </c>
      <c r="H155" s="7">
        <f>IFERROR(IF(OR($A155="",NOT(ISTEXT($A155))),"",'Materials'!$H$155),"")</f>
        <v/>
      </c>
      <c r="I155" s="7">
        <f>IFERROR(IF(OR($A155="",NOT(ISTEXT($A155))),"",'Materials'!$I$155),"")</f>
        <v/>
      </c>
      <c r="J155" s="7">
        <f>IFERROR(IF(OR($A155="",NOT(ISTEXT($A155))),"",'Materials'!$J$155),"")</f>
        <v/>
      </c>
      <c r="K155" s="7">
        <f>IFERROR(IF(OR($A155="",NOT(ISTEXT($A155))),"",'Materials'!$K$155),"")</f>
        <v/>
      </c>
      <c r="L155" s="7">
        <f>IFERROR(IF(OR($A155="",NOT(ISTEXT($A155))),"",'Materials'!$L$155),"")</f>
        <v/>
      </c>
      <c r="M155" s="6">
        <f>IFERROR(IF(OR($A155="",NOT(ISTEXT($A155))),"",'Materials'!$M$155),"")</f>
        <v/>
      </c>
      <c r="P155" s="6">
        <f>IFERROR(IF(AND(ISTEXT('Materials'!$A$157),'Materials'!$A$157&lt;&gt;"",'Materials'!$M$157="SHORTAGE"),'Materials'!$A$157,""),"")</f>
        <v/>
      </c>
      <c r="Q155" s="3">
        <f>IFERROR(IF(OR($P155="",NOT(ISTEXT($P155))),"",'Materials'!$B$157),"")</f>
        <v/>
      </c>
      <c r="R155" s="3">
        <f>IFERROR(IF(OR($P155="",NOT(ISTEXT($P155))),"",'Materials'!$C$157),"")</f>
        <v/>
      </c>
      <c r="S155" s="6">
        <f>IFERROR(IF(OR($P155="",NOT(ISTEXT($P155))),"",'Materials'!$D$157),"")</f>
        <v/>
      </c>
      <c r="T155" s="3">
        <f>IFERROR(IF(OR($P155="",NOT(ISTEXT($P155))),"",'Materials'!$E$157),"")</f>
        <v/>
      </c>
      <c r="U155" s="7">
        <f>IFERROR(IF(OR($P155="",NOT(ISTEXT($P155))),"",'Materials'!$J$157),"")</f>
        <v/>
      </c>
      <c r="V155" s="7">
        <f>IFERROR(IF(OR($P155="",NOT(ISTEXT($P155))),"",'Materials'!$K$157),"")</f>
        <v/>
      </c>
      <c r="W155" s="7">
        <f>IFERROR(IF(OR($P155="",NOT(ISTEXT($P155))),"",'Materials'!$L$157),"")</f>
        <v/>
      </c>
    </row>
    <row r="156" ht="28" customHeight="1">
      <c r="A156" s="6">
        <f>IFERROR(IF(OR('Materials'!$A$156="",NOT(ISTEXT('Materials'!$A$156))),"",'Materials'!$A$156),"")</f>
        <v/>
      </c>
      <c r="B156" s="3">
        <f>IFERROR(IF(OR($A156="",NOT(ISTEXT($A156))),"",'Materials'!$B$156),"")</f>
        <v/>
      </c>
      <c r="C156" s="3">
        <f>IFERROR(IF(OR($A156="",NOT(ISTEXT($A156))),"",'Materials'!$C$156),"")</f>
        <v/>
      </c>
      <c r="D156" s="6">
        <f>IFERROR(IF(OR($A156="",NOT(ISTEXT($A156))),"",'Materials'!$D$156),"")</f>
        <v/>
      </c>
      <c r="E156" s="3">
        <f>IFERROR(IF(OR($A156="",NOT(ISTEXT($A156))),"",'Materials'!$E$156),"")</f>
        <v/>
      </c>
      <c r="F156" s="7">
        <f>IFERROR(IF(OR($A156="",NOT(ISTEXT($A156))),"",'Materials'!$F$156),"")</f>
        <v/>
      </c>
      <c r="G156" s="7">
        <f>IFERROR(IF(OR($A156="",NOT(ISTEXT($A156))),"",'Materials'!$G$156),"")</f>
        <v/>
      </c>
      <c r="H156" s="7">
        <f>IFERROR(IF(OR($A156="",NOT(ISTEXT($A156))),"",'Materials'!$H$156),"")</f>
        <v/>
      </c>
      <c r="I156" s="7">
        <f>IFERROR(IF(OR($A156="",NOT(ISTEXT($A156))),"",'Materials'!$I$156),"")</f>
        <v/>
      </c>
      <c r="J156" s="7">
        <f>IFERROR(IF(OR($A156="",NOT(ISTEXT($A156))),"",'Materials'!$J$156),"")</f>
        <v/>
      </c>
      <c r="K156" s="7">
        <f>IFERROR(IF(OR($A156="",NOT(ISTEXT($A156))),"",'Materials'!$K$156),"")</f>
        <v/>
      </c>
      <c r="L156" s="7">
        <f>IFERROR(IF(OR($A156="",NOT(ISTEXT($A156))),"",'Materials'!$L$156),"")</f>
        <v/>
      </c>
      <c r="M156" s="6">
        <f>IFERROR(IF(OR($A156="",NOT(ISTEXT($A156))),"",'Materials'!$M$156),"")</f>
        <v/>
      </c>
      <c r="P156" s="6">
        <f>IFERROR(IF(AND(ISTEXT('Materials'!$A$158),'Materials'!$A$158&lt;&gt;"",'Materials'!$M$158="SHORTAGE"),'Materials'!$A$158,""),"")</f>
        <v/>
      </c>
      <c r="Q156" s="3">
        <f>IFERROR(IF(OR($P156="",NOT(ISTEXT($P156))),"",'Materials'!$B$158),"")</f>
        <v/>
      </c>
      <c r="R156" s="3">
        <f>IFERROR(IF(OR($P156="",NOT(ISTEXT($P156))),"",'Materials'!$C$158),"")</f>
        <v/>
      </c>
      <c r="S156" s="6">
        <f>IFERROR(IF(OR($P156="",NOT(ISTEXT($P156))),"",'Materials'!$D$158),"")</f>
        <v/>
      </c>
      <c r="T156" s="3">
        <f>IFERROR(IF(OR($P156="",NOT(ISTEXT($P156))),"",'Materials'!$E$158),"")</f>
        <v/>
      </c>
      <c r="U156" s="7">
        <f>IFERROR(IF(OR($P156="",NOT(ISTEXT($P156))),"",'Materials'!$J$158),"")</f>
        <v/>
      </c>
      <c r="V156" s="7">
        <f>IFERROR(IF(OR($P156="",NOT(ISTEXT($P156))),"",'Materials'!$K$158),"")</f>
        <v/>
      </c>
      <c r="W156" s="7">
        <f>IFERROR(IF(OR($P156="",NOT(ISTEXT($P156))),"",'Materials'!$L$158),"")</f>
        <v/>
      </c>
    </row>
    <row r="157" ht="28" customHeight="1">
      <c r="A157" s="6">
        <f>IFERROR(IF(OR('Materials'!$A$157="",NOT(ISTEXT('Materials'!$A$157))),"",'Materials'!$A$157),"")</f>
        <v/>
      </c>
      <c r="B157" s="3">
        <f>IFERROR(IF(OR($A157="",NOT(ISTEXT($A157))),"",'Materials'!$B$157),"")</f>
        <v/>
      </c>
      <c r="C157" s="3">
        <f>IFERROR(IF(OR($A157="",NOT(ISTEXT($A157))),"",'Materials'!$C$157),"")</f>
        <v/>
      </c>
      <c r="D157" s="6">
        <f>IFERROR(IF(OR($A157="",NOT(ISTEXT($A157))),"",'Materials'!$D$157),"")</f>
        <v/>
      </c>
      <c r="E157" s="3">
        <f>IFERROR(IF(OR($A157="",NOT(ISTEXT($A157))),"",'Materials'!$E$157),"")</f>
        <v/>
      </c>
      <c r="F157" s="7">
        <f>IFERROR(IF(OR($A157="",NOT(ISTEXT($A157))),"",'Materials'!$F$157),"")</f>
        <v/>
      </c>
      <c r="G157" s="7">
        <f>IFERROR(IF(OR($A157="",NOT(ISTEXT($A157))),"",'Materials'!$G$157),"")</f>
        <v/>
      </c>
      <c r="H157" s="7">
        <f>IFERROR(IF(OR($A157="",NOT(ISTEXT($A157))),"",'Materials'!$H$157),"")</f>
        <v/>
      </c>
      <c r="I157" s="7">
        <f>IFERROR(IF(OR($A157="",NOT(ISTEXT($A157))),"",'Materials'!$I$157),"")</f>
        <v/>
      </c>
      <c r="J157" s="7">
        <f>IFERROR(IF(OR($A157="",NOT(ISTEXT($A157))),"",'Materials'!$J$157),"")</f>
        <v/>
      </c>
      <c r="K157" s="7">
        <f>IFERROR(IF(OR($A157="",NOT(ISTEXT($A157))),"",'Materials'!$K$157),"")</f>
        <v/>
      </c>
      <c r="L157" s="7">
        <f>IFERROR(IF(OR($A157="",NOT(ISTEXT($A157))),"",'Materials'!$L$157),"")</f>
        <v/>
      </c>
      <c r="M157" s="6">
        <f>IFERROR(IF(OR($A157="",NOT(ISTEXT($A157))),"",'Materials'!$M$157),"")</f>
        <v/>
      </c>
      <c r="P157" s="6">
        <f>IFERROR(IF(AND(ISTEXT('Materials'!$A$159),'Materials'!$A$159&lt;&gt;"",'Materials'!$M$159="SHORTAGE"),'Materials'!$A$159,""),"")</f>
        <v/>
      </c>
      <c r="Q157" s="3">
        <f>IFERROR(IF(OR($P157="",NOT(ISTEXT($P157))),"",'Materials'!$B$159),"")</f>
        <v/>
      </c>
      <c r="R157" s="3">
        <f>IFERROR(IF(OR($P157="",NOT(ISTEXT($P157))),"",'Materials'!$C$159),"")</f>
        <v/>
      </c>
      <c r="S157" s="6">
        <f>IFERROR(IF(OR($P157="",NOT(ISTEXT($P157))),"",'Materials'!$D$159),"")</f>
        <v/>
      </c>
      <c r="T157" s="3">
        <f>IFERROR(IF(OR($P157="",NOT(ISTEXT($P157))),"",'Materials'!$E$159),"")</f>
        <v/>
      </c>
      <c r="U157" s="7">
        <f>IFERROR(IF(OR($P157="",NOT(ISTEXT($P157))),"",'Materials'!$J$159),"")</f>
        <v/>
      </c>
      <c r="V157" s="7">
        <f>IFERROR(IF(OR($P157="",NOT(ISTEXT($P157))),"",'Materials'!$K$159),"")</f>
        <v/>
      </c>
      <c r="W157" s="7">
        <f>IFERROR(IF(OR($P157="",NOT(ISTEXT($P157))),"",'Materials'!$L$159),"")</f>
        <v/>
      </c>
    </row>
    <row r="158" ht="28" customHeight="1">
      <c r="A158" s="6">
        <f>IFERROR(IF(OR('Materials'!$A$158="",NOT(ISTEXT('Materials'!$A$158))),"",'Materials'!$A$158),"")</f>
        <v/>
      </c>
      <c r="B158" s="3">
        <f>IFERROR(IF(OR($A158="",NOT(ISTEXT($A158))),"",'Materials'!$B$158),"")</f>
        <v/>
      </c>
      <c r="C158" s="3">
        <f>IFERROR(IF(OR($A158="",NOT(ISTEXT($A158))),"",'Materials'!$C$158),"")</f>
        <v/>
      </c>
      <c r="D158" s="6">
        <f>IFERROR(IF(OR($A158="",NOT(ISTEXT($A158))),"",'Materials'!$D$158),"")</f>
        <v/>
      </c>
      <c r="E158" s="3">
        <f>IFERROR(IF(OR($A158="",NOT(ISTEXT($A158))),"",'Materials'!$E$158),"")</f>
        <v/>
      </c>
      <c r="F158" s="7">
        <f>IFERROR(IF(OR($A158="",NOT(ISTEXT($A158))),"",'Materials'!$F$158),"")</f>
        <v/>
      </c>
      <c r="G158" s="7">
        <f>IFERROR(IF(OR($A158="",NOT(ISTEXT($A158))),"",'Materials'!$G$158),"")</f>
        <v/>
      </c>
      <c r="H158" s="7">
        <f>IFERROR(IF(OR($A158="",NOT(ISTEXT($A158))),"",'Materials'!$H$158),"")</f>
        <v/>
      </c>
      <c r="I158" s="7">
        <f>IFERROR(IF(OR($A158="",NOT(ISTEXT($A158))),"",'Materials'!$I$158),"")</f>
        <v/>
      </c>
      <c r="J158" s="7">
        <f>IFERROR(IF(OR($A158="",NOT(ISTEXT($A158))),"",'Materials'!$J$158),"")</f>
        <v/>
      </c>
      <c r="K158" s="7">
        <f>IFERROR(IF(OR($A158="",NOT(ISTEXT($A158))),"",'Materials'!$K$158),"")</f>
        <v/>
      </c>
      <c r="L158" s="7">
        <f>IFERROR(IF(OR($A158="",NOT(ISTEXT($A158))),"",'Materials'!$L$158),"")</f>
        <v/>
      </c>
      <c r="M158" s="6">
        <f>IFERROR(IF(OR($A158="",NOT(ISTEXT($A158))),"",'Materials'!$M$158),"")</f>
        <v/>
      </c>
      <c r="P158" s="6">
        <f>IFERROR(IF(AND(ISTEXT('Materials'!$A$160),'Materials'!$A$160&lt;&gt;"",'Materials'!$M$160="SHORTAGE"),'Materials'!$A$160,""),"")</f>
        <v/>
      </c>
      <c r="Q158" s="3">
        <f>IFERROR(IF(OR($P158="",NOT(ISTEXT($P158))),"",'Materials'!$B$160),"")</f>
        <v/>
      </c>
      <c r="R158" s="3">
        <f>IFERROR(IF(OR($P158="",NOT(ISTEXT($P158))),"",'Materials'!$C$160),"")</f>
        <v/>
      </c>
      <c r="S158" s="6">
        <f>IFERROR(IF(OR($P158="",NOT(ISTEXT($P158))),"",'Materials'!$D$160),"")</f>
        <v/>
      </c>
      <c r="T158" s="3">
        <f>IFERROR(IF(OR($P158="",NOT(ISTEXT($P158))),"",'Materials'!$E$160),"")</f>
        <v/>
      </c>
      <c r="U158" s="7">
        <f>IFERROR(IF(OR($P158="",NOT(ISTEXT($P158))),"",'Materials'!$J$160),"")</f>
        <v/>
      </c>
      <c r="V158" s="7">
        <f>IFERROR(IF(OR($P158="",NOT(ISTEXT($P158))),"",'Materials'!$K$160),"")</f>
        <v/>
      </c>
      <c r="W158" s="7">
        <f>IFERROR(IF(OR($P158="",NOT(ISTEXT($P158))),"",'Materials'!$L$160),"")</f>
        <v/>
      </c>
    </row>
    <row r="159" ht="28" customHeight="1">
      <c r="A159" s="6">
        <f>IFERROR(IF(OR('Materials'!$A$159="",NOT(ISTEXT('Materials'!$A$159))),"",'Materials'!$A$159),"")</f>
        <v/>
      </c>
      <c r="B159" s="3">
        <f>IFERROR(IF(OR($A159="",NOT(ISTEXT($A159))),"",'Materials'!$B$159),"")</f>
        <v/>
      </c>
      <c r="C159" s="3">
        <f>IFERROR(IF(OR($A159="",NOT(ISTEXT($A159))),"",'Materials'!$C$159),"")</f>
        <v/>
      </c>
      <c r="D159" s="6">
        <f>IFERROR(IF(OR($A159="",NOT(ISTEXT($A159))),"",'Materials'!$D$159),"")</f>
        <v/>
      </c>
      <c r="E159" s="3">
        <f>IFERROR(IF(OR($A159="",NOT(ISTEXT($A159))),"",'Materials'!$E$159),"")</f>
        <v/>
      </c>
      <c r="F159" s="7">
        <f>IFERROR(IF(OR($A159="",NOT(ISTEXT($A159))),"",'Materials'!$F$159),"")</f>
        <v/>
      </c>
      <c r="G159" s="7">
        <f>IFERROR(IF(OR($A159="",NOT(ISTEXT($A159))),"",'Materials'!$G$159),"")</f>
        <v/>
      </c>
      <c r="H159" s="7">
        <f>IFERROR(IF(OR($A159="",NOT(ISTEXT($A159))),"",'Materials'!$H$159),"")</f>
        <v/>
      </c>
      <c r="I159" s="7">
        <f>IFERROR(IF(OR($A159="",NOT(ISTEXT($A159))),"",'Materials'!$I$159),"")</f>
        <v/>
      </c>
      <c r="J159" s="7">
        <f>IFERROR(IF(OR($A159="",NOT(ISTEXT($A159))),"",'Materials'!$J$159),"")</f>
        <v/>
      </c>
      <c r="K159" s="7">
        <f>IFERROR(IF(OR($A159="",NOT(ISTEXT($A159))),"",'Materials'!$K$159),"")</f>
        <v/>
      </c>
      <c r="L159" s="7">
        <f>IFERROR(IF(OR($A159="",NOT(ISTEXT($A159))),"",'Materials'!$L$159),"")</f>
        <v/>
      </c>
      <c r="M159" s="6">
        <f>IFERROR(IF(OR($A159="",NOT(ISTEXT($A159))),"",'Materials'!$M$159),"")</f>
        <v/>
      </c>
      <c r="P159" s="6">
        <f>IFERROR(IF(AND(ISTEXT('Materials'!$A$161),'Materials'!$A$161&lt;&gt;"",'Materials'!$M$161="SHORTAGE"),'Materials'!$A$161,""),"")</f>
        <v/>
      </c>
      <c r="Q159" s="3">
        <f>IFERROR(IF(OR($P159="",NOT(ISTEXT($P159))),"",'Materials'!$B$161),"")</f>
        <v/>
      </c>
      <c r="R159" s="3">
        <f>IFERROR(IF(OR($P159="",NOT(ISTEXT($P159))),"",'Materials'!$C$161),"")</f>
        <v/>
      </c>
      <c r="S159" s="6">
        <f>IFERROR(IF(OR($P159="",NOT(ISTEXT($P159))),"",'Materials'!$D$161),"")</f>
        <v/>
      </c>
      <c r="T159" s="3">
        <f>IFERROR(IF(OR($P159="",NOT(ISTEXT($P159))),"",'Materials'!$E$161),"")</f>
        <v/>
      </c>
      <c r="U159" s="7">
        <f>IFERROR(IF(OR($P159="",NOT(ISTEXT($P159))),"",'Materials'!$J$161),"")</f>
        <v/>
      </c>
      <c r="V159" s="7">
        <f>IFERROR(IF(OR($P159="",NOT(ISTEXT($P159))),"",'Materials'!$K$161),"")</f>
        <v/>
      </c>
      <c r="W159" s="7">
        <f>IFERROR(IF(OR($P159="",NOT(ISTEXT($P159))),"",'Materials'!$L$161),"")</f>
        <v/>
      </c>
    </row>
    <row r="160" ht="28" customHeight="1">
      <c r="A160" s="6">
        <f>IFERROR(IF(OR('Materials'!$A$160="",NOT(ISTEXT('Materials'!$A$160))),"",'Materials'!$A$160),"")</f>
        <v/>
      </c>
      <c r="B160" s="3">
        <f>IFERROR(IF(OR($A160="",NOT(ISTEXT($A160))),"",'Materials'!$B$160),"")</f>
        <v/>
      </c>
      <c r="C160" s="3">
        <f>IFERROR(IF(OR($A160="",NOT(ISTEXT($A160))),"",'Materials'!$C$160),"")</f>
        <v/>
      </c>
      <c r="D160" s="6">
        <f>IFERROR(IF(OR($A160="",NOT(ISTEXT($A160))),"",'Materials'!$D$160),"")</f>
        <v/>
      </c>
      <c r="E160" s="3">
        <f>IFERROR(IF(OR($A160="",NOT(ISTEXT($A160))),"",'Materials'!$E$160),"")</f>
        <v/>
      </c>
      <c r="F160" s="7">
        <f>IFERROR(IF(OR($A160="",NOT(ISTEXT($A160))),"",'Materials'!$F$160),"")</f>
        <v/>
      </c>
      <c r="G160" s="7">
        <f>IFERROR(IF(OR($A160="",NOT(ISTEXT($A160))),"",'Materials'!$G$160),"")</f>
        <v/>
      </c>
      <c r="H160" s="7">
        <f>IFERROR(IF(OR($A160="",NOT(ISTEXT($A160))),"",'Materials'!$H$160),"")</f>
        <v/>
      </c>
      <c r="I160" s="7">
        <f>IFERROR(IF(OR($A160="",NOT(ISTEXT($A160))),"",'Materials'!$I$160),"")</f>
        <v/>
      </c>
      <c r="J160" s="7">
        <f>IFERROR(IF(OR($A160="",NOT(ISTEXT($A160))),"",'Materials'!$J$160),"")</f>
        <v/>
      </c>
      <c r="K160" s="7">
        <f>IFERROR(IF(OR($A160="",NOT(ISTEXT($A160))),"",'Materials'!$K$160),"")</f>
        <v/>
      </c>
      <c r="L160" s="7">
        <f>IFERROR(IF(OR($A160="",NOT(ISTEXT($A160))),"",'Materials'!$L$160),"")</f>
        <v/>
      </c>
      <c r="M160" s="6">
        <f>IFERROR(IF(OR($A160="",NOT(ISTEXT($A160))),"",'Materials'!$M$160),"")</f>
        <v/>
      </c>
      <c r="P160" s="6">
        <f>IFERROR(IF(AND(ISTEXT('Materials'!$A$162),'Materials'!$A$162&lt;&gt;"",'Materials'!$M$162="SHORTAGE"),'Materials'!$A$162,""),"")</f>
        <v/>
      </c>
      <c r="Q160" s="3">
        <f>IFERROR(IF(OR($P160="",NOT(ISTEXT($P160))),"",'Materials'!$B$162),"")</f>
        <v/>
      </c>
      <c r="R160" s="3">
        <f>IFERROR(IF(OR($P160="",NOT(ISTEXT($P160))),"",'Materials'!$C$162),"")</f>
        <v/>
      </c>
      <c r="S160" s="6">
        <f>IFERROR(IF(OR($P160="",NOT(ISTEXT($P160))),"",'Materials'!$D$162),"")</f>
        <v/>
      </c>
      <c r="T160" s="3">
        <f>IFERROR(IF(OR($P160="",NOT(ISTEXT($P160))),"",'Materials'!$E$162),"")</f>
        <v/>
      </c>
      <c r="U160" s="7">
        <f>IFERROR(IF(OR($P160="",NOT(ISTEXT($P160))),"",'Materials'!$J$162),"")</f>
        <v/>
      </c>
      <c r="V160" s="7">
        <f>IFERROR(IF(OR($P160="",NOT(ISTEXT($P160))),"",'Materials'!$K$162),"")</f>
        <v/>
      </c>
      <c r="W160" s="7">
        <f>IFERROR(IF(OR($P160="",NOT(ISTEXT($P160))),"",'Materials'!$L$162),"")</f>
        <v/>
      </c>
    </row>
    <row r="161" ht="28" customHeight="1">
      <c r="A161" s="6">
        <f>IFERROR(IF(OR('Materials'!$A$161="",NOT(ISTEXT('Materials'!$A$161))),"",'Materials'!$A$161),"")</f>
        <v/>
      </c>
      <c r="B161" s="3">
        <f>IFERROR(IF(OR($A161="",NOT(ISTEXT($A161))),"",'Materials'!$B$161),"")</f>
        <v/>
      </c>
      <c r="C161" s="3">
        <f>IFERROR(IF(OR($A161="",NOT(ISTEXT($A161))),"",'Materials'!$C$161),"")</f>
        <v/>
      </c>
      <c r="D161" s="6">
        <f>IFERROR(IF(OR($A161="",NOT(ISTEXT($A161))),"",'Materials'!$D$161),"")</f>
        <v/>
      </c>
      <c r="E161" s="3">
        <f>IFERROR(IF(OR($A161="",NOT(ISTEXT($A161))),"",'Materials'!$E$161),"")</f>
        <v/>
      </c>
      <c r="F161" s="7">
        <f>IFERROR(IF(OR($A161="",NOT(ISTEXT($A161))),"",'Materials'!$F$161),"")</f>
        <v/>
      </c>
      <c r="G161" s="7">
        <f>IFERROR(IF(OR($A161="",NOT(ISTEXT($A161))),"",'Materials'!$G$161),"")</f>
        <v/>
      </c>
      <c r="H161" s="7">
        <f>IFERROR(IF(OR($A161="",NOT(ISTEXT($A161))),"",'Materials'!$H$161),"")</f>
        <v/>
      </c>
      <c r="I161" s="7">
        <f>IFERROR(IF(OR($A161="",NOT(ISTEXT($A161))),"",'Materials'!$I$161),"")</f>
        <v/>
      </c>
      <c r="J161" s="7">
        <f>IFERROR(IF(OR($A161="",NOT(ISTEXT($A161))),"",'Materials'!$J$161),"")</f>
        <v/>
      </c>
      <c r="K161" s="7">
        <f>IFERROR(IF(OR($A161="",NOT(ISTEXT($A161))),"",'Materials'!$K$161),"")</f>
        <v/>
      </c>
      <c r="L161" s="7">
        <f>IFERROR(IF(OR($A161="",NOT(ISTEXT($A161))),"",'Materials'!$L$161),"")</f>
        <v/>
      </c>
      <c r="M161" s="6">
        <f>IFERROR(IF(OR($A161="",NOT(ISTEXT($A161))),"",'Materials'!$M$161),"")</f>
        <v/>
      </c>
      <c r="P161" s="6">
        <f>IFERROR(IF(AND(ISTEXT('Materials'!$A$163),'Materials'!$A$163&lt;&gt;"",'Materials'!$M$163="SHORTAGE"),'Materials'!$A$163,""),"")</f>
        <v/>
      </c>
      <c r="Q161" s="3">
        <f>IFERROR(IF(OR($P161="",NOT(ISTEXT($P161))),"",'Materials'!$B$163),"")</f>
        <v/>
      </c>
      <c r="R161" s="3">
        <f>IFERROR(IF(OR($P161="",NOT(ISTEXT($P161))),"",'Materials'!$C$163),"")</f>
        <v/>
      </c>
      <c r="S161" s="6">
        <f>IFERROR(IF(OR($P161="",NOT(ISTEXT($P161))),"",'Materials'!$D$163),"")</f>
        <v/>
      </c>
      <c r="T161" s="3">
        <f>IFERROR(IF(OR($P161="",NOT(ISTEXT($P161))),"",'Materials'!$E$163),"")</f>
        <v/>
      </c>
      <c r="U161" s="7">
        <f>IFERROR(IF(OR($P161="",NOT(ISTEXT($P161))),"",'Materials'!$J$163),"")</f>
        <v/>
      </c>
      <c r="V161" s="7">
        <f>IFERROR(IF(OR($P161="",NOT(ISTEXT($P161))),"",'Materials'!$K$163),"")</f>
        <v/>
      </c>
      <c r="W161" s="7">
        <f>IFERROR(IF(OR($P161="",NOT(ISTEXT($P161))),"",'Materials'!$L$163),"")</f>
        <v/>
      </c>
    </row>
    <row r="162" ht="28" customHeight="1">
      <c r="A162" s="6">
        <f>IFERROR(IF(OR('Materials'!$A$162="",NOT(ISTEXT('Materials'!$A$162))),"",'Materials'!$A$162),"")</f>
        <v/>
      </c>
      <c r="B162" s="3">
        <f>IFERROR(IF(OR($A162="",NOT(ISTEXT($A162))),"",'Materials'!$B$162),"")</f>
        <v/>
      </c>
      <c r="C162" s="3">
        <f>IFERROR(IF(OR($A162="",NOT(ISTEXT($A162))),"",'Materials'!$C$162),"")</f>
        <v/>
      </c>
      <c r="D162" s="6">
        <f>IFERROR(IF(OR($A162="",NOT(ISTEXT($A162))),"",'Materials'!$D$162),"")</f>
        <v/>
      </c>
      <c r="E162" s="3">
        <f>IFERROR(IF(OR($A162="",NOT(ISTEXT($A162))),"",'Materials'!$E$162),"")</f>
        <v/>
      </c>
      <c r="F162" s="7">
        <f>IFERROR(IF(OR($A162="",NOT(ISTEXT($A162))),"",'Materials'!$F$162),"")</f>
        <v/>
      </c>
      <c r="G162" s="7">
        <f>IFERROR(IF(OR($A162="",NOT(ISTEXT($A162))),"",'Materials'!$G$162),"")</f>
        <v/>
      </c>
      <c r="H162" s="7">
        <f>IFERROR(IF(OR($A162="",NOT(ISTEXT($A162))),"",'Materials'!$H$162),"")</f>
        <v/>
      </c>
      <c r="I162" s="7">
        <f>IFERROR(IF(OR($A162="",NOT(ISTEXT($A162))),"",'Materials'!$I$162),"")</f>
        <v/>
      </c>
      <c r="J162" s="7">
        <f>IFERROR(IF(OR($A162="",NOT(ISTEXT($A162))),"",'Materials'!$J$162),"")</f>
        <v/>
      </c>
      <c r="K162" s="7">
        <f>IFERROR(IF(OR($A162="",NOT(ISTEXT($A162))),"",'Materials'!$K$162),"")</f>
        <v/>
      </c>
      <c r="L162" s="7">
        <f>IFERROR(IF(OR($A162="",NOT(ISTEXT($A162))),"",'Materials'!$L$162),"")</f>
        <v/>
      </c>
      <c r="M162" s="6">
        <f>IFERROR(IF(OR($A162="",NOT(ISTEXT($A162))),"",'Materials'!$M$162),"")</f>
        <v/>
      </c>
      <c r="P162" s="6">
        <f>IFERROR(IF(AND(ISTEXT('Materials'!$A$164),'Materials'!$A$164&lt;&gt;"",'Materials'!$M$164="SHORTAGE"),'Materials'!$A$164,""),"")</f>
        <v/>
      </c>
      <c r="Q162" s="3">
        <f>IFERROR(IF(OR($P162="",NOT(ISTEXT($P162))),"",'Materials'!$B$164),"")</f>
        <v/>
      </c>
      <c r="R162" s="3">
        <f>IFERROR(IF(OR($P162="",NOT(ISTEXT($P162))),"",'Materials'!$C$164),"")</f>
        <v/>
      </c>
      <c r="S162" s="6">
        <f>IFERROR(IF(OR($P162="",NOT(ISTEXT($P162))),"",'Materials'!$D$164),"")</f>
        <v/>
      </c>
      <c r="T162" s="3">
        <f>IFERROR(IF(OR($P162="",NOT(ISTEXT($P162))),"",'Materials'!$E$164),"")</f>
        <v/>
      </c>
      <c r="U162" s="7">
        <f>IFERROR(IF(OR($P162="",NOT(ISTEXT($P162))),"",'Materials'!$J$164),"")</f>
        <v/>
      </c>
      <c r="V162" s="7">
        <f>IFERROR(IF(OR($P162="",NOT(ISTEXT($P162))),"",'Materials'!$K$164),"")</f>
        <v/>
      </c>
      <c r="W162" s="7">
        <f>IFERROR(IF(OR($P162="",NOT(ISTEXT($P162))),"",'Materials'!$L$164),"")</f>
        <v/>
      </c>
    </row>
    <row r="163" ht="28" customHeight="1">
      <c r="A163" s="6">
        <f>IFERROR(IF(OR('Materials'!$A$163="",NOT(ISTEXT('Materials'!$A$163))),"",'Materials'!$A$163),"")</f>
        <v/>
      </c>
      <c r="B163" s="3">
        <f>IFERROR(IF(OR($A163="",NOT(ISTEXT($A163))),"",'Materials'!$B$163),"")</f>
        <v/>
      </c>
      <c r="C163" s="3">
        <f>IFERROR(IF(OR($A163="",NOT(ISTEXT($A163))),"",'Materials'!$C$163),"")</f>
        <v/>
      </c>
      <c r="D163" s="6">
        <f>IFERROR(IF(OR($A163="",NOT(ISTEXT($A163))),"",'Materials'!$D$163),"")</f>
        <v/>
      </c>
      <c r="E163" s="3">
        <f>IFERROR(IF(OR($A163="",NOT(ISTEXT($A163))),"",'Materials'!$E$163),"")</f>
        <v/>
      </c>
      <c r="F163" s="7">
        <f>IFERROR(IF(OR($A163="",NOT(ISTEXT($A163))),"",'Materials'!$F$163),"")</f>
        <v/>
      </c>
      <c r="G163" s="7">
        <f>IFERROR(IF(OR($A163="",NOT(ISTEXT($A163))),"",'Materials'!$G$163),"")</f>
        <v/>
      </c>
      <c r="H163" s="7">
        <f>IFERROR(IF(OR($A163="",NOT(ISTEXT($A163))),"",'Materials'!$H$163),"")</f>
        <v/>
      </c>
      <c r="I163" s="7">
        <f>IFERROR(IF(OR($A163="",NOT(ISTEXT($A163))),"",'Materials'!$I$163),"")</f>
        <v/>
      </c>
      <c r="J163" s="7">
        <f>IFERROR(IF(OR($A163="",NOT(ISTEXT($A163))),"",'Materials'!$J$163),"")</f>
        <v/>
      </c>
      <c r="K163" s="7">
        <f>IFERROR(IF(OR($A163="",NOT(ISTEXT($A163))),"",'Materials'!$K$163),"")</f>
        <v/>
      </c>
      <c r="L163" s="7">
        <f>IFERROR(IF(OR($A163="",NOT(ISTEXT($A163))),"",'Materials'!$L$163),"")</f>
        <v/>
      </c>
      <c r="M163" s="6">
        <f>IFERROR(IF(OR($A163="",NOT(ISTEXT($A163))),"",'Materials'!$M$163),"")</f>
        <v/>
      </c>
      <c r="P163" s="6">
        <f>IFERROR(IF(AND(ISTEXT('Materials'!$A$165),'Materials'!$A$165&lt;&gt;"",'Materials'!$M$165="SHORTAGE"),'Materials'!$A$165,""),"")</f>
        <v/>
      </c>
      <c r="Q163" s="3">
        <f>IFERROR(IF(OR($P163="",NOT(ISTEXT($P163))),"",'Materials'!$B$165),"")</f>
        <v/>
      </c>
      <c r="R163" s="3">
        <f>IFERROR(IF(OR($P163="",NOT(ISTEXT($P163))),"",'Materials'!$C$165),"")</f>
        <v/>
      </c>
      <c r="S163" s="6">
        <f>IFERROR(IF(OR($P163="",NOT(ISTEXT($P163))),"",'Materials'!$D$165),"")</f>
        <v/>
      </c>
      <c r="T163" s="3">
        <f>IFERROR(IF(OR($P163="",NOT(ISTEXT($P163))),"",'Materials'!$E$165),"")</f>
        <v/>
      </c>
      <c r="U163" s="7">
        <f>IFERROR(IF(OR($P163="",NOT(ISTEXT($P163))),"",'Materials'!$J$165),"")</f>
        <v/>
      </c>
      <c r="V163" s="7">
        <f>IFERROR(IF(OR($P163="",NOT(ISTEXT($P163))),"",'Materials'!$K$165),"")</f>
        <v/>
      </c>
      <c r="W163" s="7">
        <f>IFERROR(IF(OR($P163="",NOT(ISTEXT($P163))),"",'Materials'!$L$165),"")</f>
        <v/>
      </c>
    </row>
    <row r="164" ht="28" customHeight="1">
      <c r="A164" s="6">
        <f>IFERROR(IF(OR('Materials'!$A$164="",NOT(ISTEXT('Materials'!$A$164))),"",'Materials'!$A$164),"")</f>
        <v/>
      </c>
      <c r="B164" s="3">
        <f>IFERROR(IF(OR($A164="",NOT(ISTEXT($A164))),"",'Materials'!$B$164),"")</f>
        <v/>
      </c>
      <c r="C164" s="3">
        <f>IFERROR(IF(OR($A164="",NOT(ISTEXT($A164))),"",'Materials'!$C$164),"")</f>
        <v/>
      </c>
      <c r="D164" s="6">
        <f>IFERROR(IF(OR($A164="",NOT(ISTEXT($A164))),"",'Materials'!$D$164),"")</f>
        <v/>
      </c>
      <c r="E164" s="3">
        <f>IFERROR(IF(OR($A164="",NOT(ISTEXT($A164))),"",'Materials'!$E$164),"")</f>
        <v/>
      </c>
      <c r="F164" s="7">
        <f>IFERROR(IF(OR($A164="",NOT(ISTEXT($A164))),"",'Materials'!$F$164),"")</f>
        <v/>
      </c>
      <c r="G164" s="7">
        <f>IFERROR(IF(OR($A164="",NOT(ISTEXT($A164))),"",'Materials'!$G$164),"")</f>
        <v/>
      </c>
      <c r="H164" s="7">
        <f>IFERROR(IF(OR($A164="",NOT(ISTEXT($A164))),"",'Materials'!$H$164),"")</f>
        <v/>
      </c>
      <c r="I164" s="7">
        <f>IFERROR(IF(OR($A164="",NOT(ISTEXT($A164))),"",'Materials'!$I$164),"")</f>
        <v/>
      </c>
      <c r="J164" s="7">
        <f>IFERROR(IF(OR($A164="",NOT(ISTEXT($A164))),"",'Materials'!$J$164),"")</f>
        <v/>
      </c>
      <c r="K164" s="7">
        <f>IFERROR(IF(OR($A164="",NOT(ISTEXT($A164))),"",'Materials'!$K$164),"")</f>
        <v/>
      </c>
      <c r="L164" s="7">
        <f>IFERROR(IF(OR($A164="",NOT(ISTEXT($A164))),"",'Materials'!$L$164),"")</f>
        <v/>
      </c>
      <c r="M164" s="6">
        <f>IFERROR(IF(OR($A164="",NOT(ISTEXT($A164))),"",'Materials'!$M$164),"")</f>
        <v/>
      </c>
      <c r="P164" s="6">
        <f>IFERROR(IF(AND(ISTEXT('Materials'!$A$166),'Materials'!$A$166&lt;&gt;"",'Materials'!$M$166="SHORTAGE"),'Materials'!$A$166,""),"")</f>
        <v/>
      </c>
      <c r="Q164" s="3">
        <f>IFERROR(IF(OR($P164="",NOT(ISTEXT($P164))),"",'Materials'!$B$166),"")</f>
        <v/>
      </c>
      <c r="R164" s="3">
        <f>IFERROR(IF(OR($P164="",NOT(ISTEXT($P164))),"",'Materials'!$C$166),"")</f>
        <v/>
      </c>
      <c r="S164" s="6">
        <f>IFERROR(IF(OR($P164="",NOT(ISTEXT($P164))),"",'Materials'!$D$166),"")</f>
        <v/>
      </c>
      <c r="T164" s="3">
        <f>IFERROR(IF(OR($P164="",NOT(ISTEXT($P164))),"",'Materials'!$E$166),"")</f>
        <v/>
      </c>
      <c r="U164" s="7">
        <f>IFERROR(IF(OR($P164="",NOT(ISTEXT($P164))),"",'Materials'!$J$166),"")</f>
        <v/>
      </c>
      <c r="V164" s="7">
        <f>IFERROR(IF(OR($P164="",NOT(ISTEXT($P164))),"",'Materials'!$K$166),"")</f>
        <v/>
      </c>
      <c r="W164" s="7">
        <f>IFERROR(IF(OR($P164="",NOT(ISTEXT($P164))),"",'Materials'!$L$166),"")</f>
        <v/>
      </c>
    </row>
    <row r="165" ht="28" customHeight="1">
      <c r="A165" s="6">
        <f>IFERROR(IF(OR('Materials'!$A$165="",NOT(ISTEXT('Materials'!$A$165))),"",'Materials'!$A$165),"")</f>
        <v/>
      </c>
      <c r="B165" s="3">
        <f>IFERROR(IF(OR($A165="",NOT(ISTEXT($A165))),"",'Materials'!$B$165),"")</f>
        <v/>
      </c>
      <c r="C165" s="3">
        <f>IFERROR(IF(OR($A165="",NOT(ISTEXT($A165))),"",'Materials'!$C$165),"")</f>
        <v/>
      </c>
      <c r="D165" s="6">
        <f>IFERROR(IF(OR($A165="",NOT(ISTEXT($A165))),"",'Materials'!$D$165),"")</f>
        <v/>
      </c>
      <c r="E165" s="3">
        <f>IFERROR(IF(OR($A165="",NOT(ISTEXT($A165))),"",'Materials'!$E$165),"")</f>
        <v/>
      </c>
      <c r="F165" s="7">
        <f>IFERROR(IF(OR($A165="",NOT(ISTEXT($A165))),"",'Materials'!$F$165),"")</f>
        <v/>
      </c>
      <c r="G165" s="7">
        <f>IFERROR(IF(OR($A165="",NOT(ISTEXT($A165))),"",'Materials'!$G$165),"")</f>
        <v/>
      </c>
      <c r="H165" s="7">
        <f>IFERROR(IF(OR($A165="",NOT(ISTEXT($A165))),"",'Materials'!$H$165),"")</f>
        <v/>
      </c>
      <c r="I165" s="7">
        <f>IFERROR(IF(OR($A165="",NOT(ISTEXT($A165))),"",'Materials'!$I$165),"")</f>
        <v/>
      </c>
      <c r="J165" s="7">
        <f>IFERROR(IF(OR($A165="",NOT(ISTEXT($A165))),"",'Materials'!$J$165),"")</f>
        <v/>
      </c>
      <c r="K165" s="7">
        <f>IFERROR(IF(OR($A165="",NOT(ISTEXT($A165))),"",'Materials'!$K$165),"")</f>
        <v/>
      </c>
      <c r="L165" s="7">
        <f>IFERROR(IF(OR($A165="",NOT(ISTEXT($A165))),"",'Materials'!$L$165),"")</f>
        <v/>
      </c>
      <c r="M165" s="6">
        <f>IFERROR(IF(OR($A165="",NOT(ISTEXT($A165))),"",'Materials'!$M$165),"")</f>
        <v/>
      </c>
      <c r="P165" s="6">
        <f>IFERROR(IF(AND(ISTEXT('Materials'!$A$167),'Materials'!$A$167&lt;&gt;"",'Materials'!$M$167="SHORTAGE"),'Materials'!$A$167,""),"")</f>
        <v/>
      </c>
      <c r="Q165" s="3">
        <f>IFERROR(IF(OR($P165="",NOT(ISTEXT($P165))),"",'Materials'!$B$167),"")</f>
        <v/>
      </c>
      <c r="R165" s="3">
        <f>IFERROR(IF(OR($P165="",NOT(ISTEXT($P165))),"",'Materials'!$C$167),"")</f>
        <v/>
      </c>
      <c r="S165" s="6">
        <f>IFERROR(IF(OR($P165="",NOT(ISTEXT($P165))),"",'Materials'!$D$167),"")</f>
        <v/>
      </c>
      <c r="T165" s="3">
        <f>IFERROR(IF(OR($P165="",NOT(ISTEXT($P165))),"",'Materials'!$E$167),"")</f>
        <v/>
      </c>
      <c r="U165" s="7">
        <f>IFERROR(IF(OR($P165="",NOT(ISTEXT($P165))),"",'Materials'!$J$167),"")</f>
        <v/>
      </c>
      <c r="V165" s="7">
        <f>IFERROR(IF(OR($P165="",NOT(ISTEXT($P165))),"",'Materials'!$K$167),"")</f>
        <v/>
      </c>
      <c r="W165" s="7">
        <f>IFERROR(IF(OR($P165="",NOT(ISTEXT($P165))),"",'Materials'!$L$167),"")</f>
        <v/>
      </c>
    </row>
    <row r="166" ht="28" customHeight="1">
      <c r="A166" s="6">
        <f>IFERROR(IF(OR('Materials'!$A$166="",NOT(ISTEXT('Materials'!$A$166))),"",'Materials'!$A$166),"")</f>
        <v/>
      </c>
      <c r="B166" s="3">
        <f>IFERROR(IF(OR($A166="",NOT(ISTEXT($A166))),"",'Materials'!$B$166),"")</f>
        <v/>
      </c>
      <c r="C166" s="3">
        <f>IFERROR(IF(OR($A166="",NOT(ISTEXT($A166))),"",'Materials'!$C$166),"")</f>
        <v/>
      </c>
      <c r="D166" s="6">
        <f>IFERROR(IF(OR($A166="",NOT(ISTEXT($A166))),"",'Materials'!$D$166),"")</f>
        <v/>
      </c>
      <c r="E166" s="3">
        <f>IFERROR(IF(OR($A166="",NOT(ISTEXT($A166))),"",'Materials'!$E$166),"")</f>
        <v/>
      </c>
      <c r="F166" s="7">
        <f>IFERROR(IF(OR($A166="",NOT(ISTEXT($A166))),"",'Materials'!$F$166),"")</f>
        <v/>
      </c>
      <c r="G166" s="7">
        <f>IFERROR(IF(OR($A166="",NOT(ISTEXT($A166))),"",'Materials'!$G$166),"")</f>
        <v/>
      </c>
      <c r="H166" s="7">
        <f>IFERROR(IF(OR($A166="",NOT(ISTEXT($A166))),"",'Materials'!$H$166),"")</f>
        <v/>
      </c>
      <c r="I166" s="7">
        <f>IFERROR(IF(OR($A166="",NOT(ISTEXT($A166))),"",'Materials'!$I$166),"")</f>
        <v/>
      </c>
      <c r="J166" s="7">
        <f>IFERROR(IF(OR($A166="",NOT(ISTEXT($A166))),"",'Materials'!$J$166),"")</f>
        <v/>
      </c>
      <c r="K166" s="7">
        <f>IFERROR(IF(OR($A166="",NOT(ISTEXT($A166))),"",'Materials'!$K$166),"")</f>
        <v/>
      </c>
      <c r="L166" s="7">
        <f>IFERROR(IF(OR($A166="",NOT(ISTEXT($A166))),"",'Materials'!$L$166),"")</f>
        <v/>
      </c>
      <c r="M166" s="6">
        <f>IFERROR(IF(OR($A166="",NOT(ISTEXT($A166))),"",'Materials'!$M$166),"")</f>
        <v/>
      </c>
      <c r="P166" s="6">
        <f>IFERROR(IF(AND(ISTEXT('Materials'!$A$168),'Materials'!$A$168&lt;&gt;"",'Materials'!$M$168="SHORTAGE"),'Materials'!$A$168,""),"")</f>
        <v/>
      </c>
      <c r="Q166" s="3">
        <f>IFERROR(IF(OR($P166="",NOT(ISTEXT($P166))),"",'Materials'!$B$168),"")</f>
        <v/>
      </c>
      <c r="R166" s="3">
        <f>IFERROR(IF(OR($P166="",NOT(ISTEXT($P166))),"",'Materials'!$C$168),"")</f>
        <v/>
      </c>
      <c r="S166" s="6">
        <f>IFERROR(IF(OR($P166="",NOT(ISTEXT($P166))),"",'Materials'!$D$168),"")</f>
        <v/>
      </c>
      <c r="T166" s="3">
        <f>IFERROR(IF(OR($P166="",NOT(ISTEXT($P166))),"",'Materials'!$E$168),"")</f>
        <v/>
      </c>
      <c r="U166" s="7">
        <f>IFERROR(IF(OR($P166="",NOT(ISTEXT($P166))),"",'Materials'!$J$168),"")</f>
        <v/>
      </c>
      <c r="V166" s="7">
        <f>IFERROR(IF(OR($P166="",NOT(ISTEXT($P166))),"",'Materials'!$K$168),"")</f>
        <v/>
      </c>
      <c r="W166" s="7">
        <f>IFERROR(IF(OR($P166="",NOT(ISTEXT($P166))),"",'Materials'!$L$168),"")</f>
        <v/>
      </c>
    </row>
    <row r="167" ht="28" customHeight="1">
      <c r="A167" s="6">
        <f>IFERROR(IF(OR('Materials'!$A$167="",NOT(ISTEXT('Materials'!$A$167))),"",'Materials'!$A$167),"")</f>
        <v/>
      </c>
      <c r="B167" s="3">
        <f>IFERROR(IF(OR($A167="",NOT(ISTEXT($A167))),"",'Materials'!$B$167),"")</f>
        <v/>
      </c>
      <c r="C167" s="3">
        <f>IFERROR(IF(OR($A167="",NOT(ISTEXT($A167))),"",'Materials'!$C$167),"")</f>
        <v/>
      </c>
      <c r="D167" s="6">
        <f>IFERROR(IF(OR($A167="",NOT(ISTEXT($A167))),"",'Materials'!$D$167),"")</f>
        <v/>
      </c>
      <c r="E167" s="3">
        <f>IFERROR(IF(OR($A167="",NOT(ISTEXT($A167))),"",'Materials'!$E$167),"")</f>
        <v/>
      </c>
      <c r="F167" s="7">
        <f>IFERROR(IF(OR($A167="",NOT(ISTEXT($A167))),"",'Materials'!$F$167),"")</f>
        <v/>
      </c>
      <c r="G167" s="7">
        <f>IFERROR(IF(OR($A167="",NOT(ISTEXT($A167))),"",'Materials'!$G$167),"")</f>
        <v/>
      </c>
      <c r="H167" s="7">
        <f>IFERROR(IF(OR($A167="",NOT(ISTEXT($A167))),"",'Materials'!$H$167),"")</f>
        <v/>
      </c>
      <c r="I167" s="7">
        <f>IFERROR(IF(OR($A167="",NOT(ISTEXT($A167))),"",'Materials'!$I$167),"")</f>
        <v/>
      </c>
      <c r="J167" s="7">
        <f>IFERROR(IF(OR($A167="",NOT(ISTEXT($A167))),"",'Materials'!$J$167),"")</f>
        <v/>
      </c>
      <c r="K167" s="7">
        <f>IFERROR(IF(OR($A167="",NOT(ISTEXT($A167))),"",'Materials'!$K$167),"")</f>
        <v/>
      </c>
      <c r="L167" s="7">
        <f>IFERROR(IF(OR($A167="",NOT(ISTEXT($A167))),"",'Materials'!$L$167),"")</f>
        <v/>
      </c>
      <c r="M167" s="6">
        <f>IFERROR(IF(OR($A167="",NOT(ISTEXT($A167))),"",'Materials'!$M$167),"")</f>
        <v/>
      </c>
      <c r="P167" s="6">
        <f>IFERROR(IF(AND(ISTEXT('Materials'!$A$169),'Materials'!$A$169&lt;&gt;"",'Materials'!$M$169="SHORTAGE"),'Materials'!$A$169,""),"")</f>
        <v/>
      </c>
      <c r="Q167" s="3">
        <f>IFERROR(IF(OR($P167="",NOT(ISTEXT($P167))),"",'Materials'!$B$169),"")</f>
        <v/>
      </c>
      <c r="R167" s="3">
        <f>IFERROR(IF(OR($P167="",NOT(ISTEXT($P167))),"",'Materials'!$C$169),"")</f>
        <v/>
      </c>
      <c r="S167" s="6">
        <f>IFERROR(IF(OR($P167="",NOT(ISTEXT($P167))),"",'Materials'!$D$169),"")</f>
        <v/>
      </c>
      <c r="T167" s="3">
        <f>IFERROR(IF(OR($P167="",NOT(ISTEXT($P167))),"",'Materials'!$E$169),"")</f>
        <v/>
      </c>
      <c r="U167" s="7">
        <f>IFERROR(IF(OR($P167="",NOT(ISTEXT($P167))),"",'Materials'!$J$169),"")</f>
        <v/>
      </c>
      <c r="V167" s="7">
        <f>IFERROR(IF(OR($P167="",NOT(ISTEXT($P167))),"",'Materials'!$K$169),"")</f>
        <v/>
      </c>
      <c r="W167" s="7">
        <f>IFERROR(IF(OR($P167="",NOT(ISTEXT($P167))),"",'Materials'!$L$169),"")</f>
        <v/>
      </c>
    </row>
    <row r="168" ht="28" customHeight="1">
      <c r="A168" s="6">
        <f>IFERROR(IF(OR('Materials'!$A$168="",NOT(ISTEXT('Materials'!$A$168))),"",'Materials'!$A$168),"")</f>
        <v/>
      </c>
      <c r="B168" s="3">
        <f>IFERROR(IF(OR($A168="",NOT(ISTEXT($A168))),"",'Materials'!$B$168),"")</f>
        <v/>
      </c>
      <c r="C168" s="3">
        <f>IFERROR(IF(OR($A168="",NOT(ISTEXT($A168))),"",'Materials'!$C$168),"")</f>
        <v/>
      </c>
      <c r="D168" s="6">
        <f>IFERROR(IF(OR($A168="",NOT(ISTEXT($A168))),"",'Materials'!$D$168),"")</f>
        <v/>
      </c>
      <c r="E168" s="3">
        <f>IFERROR(IF(OR($A168="",NOT(ISTEXT($A168))),"",'Materials'!$E$168),"")</f>
        <v/>
      </c>
      <c r="F168" s="7">
        <f>IFERROR(IF(OR($A168="",NOT(ISTEXT($A168))),"",'Materials'!$F$168),"")</f>
        <v/>
      </c>
      <c r="G168" s="7">
        <f>IFERROR(IF(OR($A168="",NOT(ISTEXT($A168))),"",'Materials'!$G$168),"")</f>
        <v/>
      </c>
      <c r="H168" s="7">
        <f>IFERROR(IF(OR($A168="",NOT(ISTEXT($A168))),"",'Materials'!$H$168),"")</f>
        <v/>
      </c>
      <c r="I168" s="7">
        <f>IFERROR(IF(OR($A168="",NOT(ISTEXT($A168))),"",'Materials'!$I$168),"")</f>
        <v/>
      </c>
      <c r="J168" s="7">
        <f>IFERROR(IF(OR($A168="",NOT(ISTEXT($A168))),"",'Materials'!$J$168),"")</f>
        <v/>
      </c>
      <c r="K168" s="7">
        <f>IFERROR(IF(OR($A168="",NOT(ISTEXT($A168))),"",'Materials'!$K$168),"")</f>
        <v/>
      </c>
      <c r="L168" s="7">
        <f>IFERROR(IF(OR($A168="",NOT(ISTEXT($A168))),"",'Materials'!$L$168),"")</f>
        <v/>
      </c>
      <c r="M168" s="6">
        <f>IFERROR(IF(OR($A168="",NOT(ISTEXT($A168))),"",'Materials'!$M$168),"")</f>
        <v/>
      </c>
      <c r="P168" s="6">
        <f>IFERROR(IF(AND(ISTEXT('Materials'!$A$170),'Materials'!$A$170&lt;&gt;"",'Materials'!$M$170="SHORTAGE"),'Materials'!$A$170,""),"")</f>
        <v/>
      </c>
      <c r="Q168" s="3">
        <f>IFERROR(IF(OR($P168="",NOT(ISTEXT($P168))),"",'Materials'!$B$170),"")</f>
        <v/>
      </c>
      <c r="R168" s="3">
        <f>IFERROR(IF(OR($P168="",NOT(ISTEXT($P168))),"",'Materials'!$C$170),"")</f>
        <v/>
      </c>
      <c r="S168" s="6">
        <f>IFERROR(IF(OR($P168="",NOT(ISTEXT($P168))),"",'Materials'!$D$170),"")</f>
        <v/>
      </c>
      <c r="T168" s="3">
        <f>IFERROR(IF(OR($P168="",NOT(ISTEXT($P168))),"",'Materials'!$E$170),"")</f>
        <v/>
      </c>
      <c r="U168" s="7">
        <f>IFERROR(IF(OR($P168="",NOT(ISTEXT($P168))),"",'Materials'!$J$170),"")</f>
        <v/>
      </c>
      <c r="V168" s="7">
        <f>IFERROR(IF(OR($P168="",NOT(ISTEXT($P168))),"",'Materials'!$K$170),"")</f>
        <v/>
      </c>
      <c r="W168" s="7">
        <f>IFERROR(IF(OR($P168="",NOT(ISTEXT($P168))),"",'Materials'!$L$170),"")</f>
        <v/>
      </c>
    </row>
    <row r="169" ht="28" customHeight="1">
      <c r="A169" s="6">
        <f>IFERROR(IF(OR('Materials'!$A$169="",NOT(ISTEXT('Materials'!$A$169))),"",'Materials'!$A$169),"")</f>
        <v/>
      </c>
      <c r="B169" s="3">
        <f>IFERROR(IF(OR($A169="",NOT(ISTEXT($A169))),"",'Materials'!$B$169),"")</f>
        <v/>
      </c>
      <c r="C169" s="3">
        <f>IFERROR(IF(OR($A169="",NOT(ISTEXT($A169))),"",'Materials'!$C$169),"")</f>
        <v/>
      </c>
      <c r="D169" s="6">
        <f>IFERROR(IF(OR($A169="",NOT(ISTEXT($A169))),"",'Materials'!$D$169),"")</f>
        <v/>
      </c>
      <c r="E169" s="3">
        <f>IFERROR(IF(OR($A169="",NOT(ISTEXT($A169))),"",'Materials'!$E$169),"")</f>
        <v/>
      </c>
      <c r="F169" s="7">
        <f>IFERROR(IF(OR($A169="",NOT(ISTEXT($A169))),"",'Materials'!$F$169),"")</f>
        <v/>
      </c>
      <c r="G169" s="7">
        <f>IFERROR(IF(OR($A169="",NOT(ISTEXT($A169))),"",'Materials'!$G$169),"")</f>
        <v/>
      </c>
      <c r="H169" s="7">
        <f>IFERROR(IF(OR($A169="",NOT(ISTEXT($A169))),"",'Materials'!$H$169),"")</f>
        <v/>
      </c>
      <c r="I169" s="7">
        <f>IFERROR(IF(OR($A169="",NOT(ISTEXT($A169))),"",'Materials'!$I$169),"")</f>
        <v/>
      </c>
      <c r="J169" s="7">
        <f>IFERROR(IF(OR($A169="",NOT(ISTEXT($A169))),"",'Materials'!$J$169),"")</f>
        <v/>
      </c>
      <c r="K169" s="7">
        <f>IFERROR(IF(OR($A169="",NOT(ISTEXT($A169))),"",'Materials'!$K$169),"")</f>
        <v/>
      </c>
      <c r="L169" s="7">
        <f>IFERROR(IF(OR($A169="",NOT(ISTEXT($A169))),"",'Materials'!$L$169),"")</f>
        <v/>
      </c>
      <c r="M169" s="6">
        <f>IFERROR(IF(OR($A169="",NOT(ISTEXT($A169))),"",'Materials'!$M$169),"")</f>
        <v/>
      </c>
      <c r="P169" s="6">
        <f>IFERROR(IF(AND(ISTEXT('Materials'!$A$171),'Materials'!$A$171&lt;&gt;"",'Materials'!$M$171="SHORTAGE"),'Materials'!$A$171,""),"")</f>
        <v/>
      </c>
      <c r="Q169" s="3">
        <f>IFERROR(IF(OR($P169="",NOT(ISTEXT($P169))),"",'Materials'!$B$171),"")</f>
        <v/>
      </c>
      <c r="R169" s="3">
        <f>IFERROR(IF(OR($P169="",NOT(ISTEXT($P169))),"",'Materials'!$C$171),"")</f>
        <v/>
      </c>
      <c r="S169" s="6">
        <f>IFERROR(IF(OR($P169="",NOT(ISTEXT($P169))),"",'Materials'!$D$171),"")</f>
        <v/>
      </c>
      <c r="T169" s="3">
        <f>IFERROR(IF(OR($P169="",NOT(ISTEXT($P169))),"",'Materials'!$E$171),"")</f>
        <v/>
      </c>
      <c r="U169" s="7">
        <f>IFERROR(IF(OR($P169="",NOT(ISTEXT($P169))),"",'Materials'!$J$171),"")</f>
        <v/>
      </c>
      <c r="V169" s="7">
        <f>IFERROR(IF(OR($P169="",NOT(ISTEXT($P169))),"",'Materials'!$K$171),"")</f>
        <v/>
      </c>
      <c r="W169" s="7">
        <f>IFERROR(IF(OR($P169="",NOT(ISTEXT($P169))),"",'Materials'!$L$171),"")</f>
        <v/>
      </c>
    </row>
    <row r="170" ht="28" customHeight="1">
      <c r="A170" s="6">
        <f>IFERROR(IF(OR('Materials'!$A$170="",NOT(ISTEXT('Materials'!$A$170))),"",'Materials'!$A$170),"")</f>
        <v/>
      </c>
      <c r="B170" s="3">
        <f>IFERROR(IF(OR($A170="",NOT(ISTEXT($A170))),"",'Materials'!$B$170),"")</f>
        <v/>
      </c>
      <c r="C170" s="3">
        <f>IFERROR(IF(OR($A170="",NOT(ISTEXT($A170))),"",'Materials'!$C$170),"")</f>
        <v/>
      </c>
      <c r="D170" s="6">
        <f>IFERROR(IF(OR($A170="",NOT(ISTEXT($A170))),"",'Materials'!$D$170),"")</f>
        <v/>
      </c>
      <c r="E170" s="3">
        <f>IFERROR(IF(OR($A170="",NOT(ISTEXT($A170))),"",'Materials'!$E$170),"")</f>
        <v/>
      </c>
      <c r="F170" s="7">
        <f>IFERROR(IF(OR($A170="",NOT(ISTEXT($A170))),"",'Materials'!$F$170),"")</f>
        <v/>
      </c>
      <c r="G170" s="7">
        <f>IFERROR(IF(OR($A170="",NOT(ISTEXT($A170))),"",'Materials'!$G$170),"")</f>
        <v/>
      </c>
      <c r="H170" s="7">
        <f>IFERROR(IF(OR($A170="",NOT(ISTEXT($A170))),"",'Materials'!$H$170),"")</f>
        <v/>
      </c>
      <c r="I170" s="7">
        <f>IFERROR(IF(OR($A170="",NOT(ISTEXT($A170))),"",'Materials'!$I$170),"")</f>
        <v/>
      </c>
      <c r="J170" s="7">
        <f>IFERROR(IF(OR($A170="",NOT(ISTEXT($A170))),"",'Materials'!$J$170),"")</f>
        <v/>
      </c>
      <c r="K170" s="7">
        <f>IFERROR(IF(OR($A170="",NOT(ISTEXT($A170))),"",'Materials'!$K$170),"")</f>
        <v/>
      </c>
      <c r="L170" s="7">
        <f>IFERROR(IF(OR($A170="",NOT(ISTEXT($A170))),"",'Materials'!$L$170),"")</f>
        <v/>
      </c>
      <c r="M170" s="6">
        <f>IFERROR(IF(OR($A170="",NOT(ISTEXT($A170))),"",'Materials'!$M$170),"")</f>
        <v/>
      </c>
      <c r="P170" s="6">
        <f>IFERROR(IF(AND(ISTEXT('Materials'!$A$172),'Materials'!$A$172&lt;&gt;"",'Materials'!$M$172="SHORTAGE"),'Materials'!$A$172,""),"")</f>
        <v/>
      </c>
      <c r="Q170" s="3">
        <f>IFERROR(IF(OR($P170="",NOT(ISTEXT($P170))),"",'Materials'!$B$172),"")</f>
        <v/>
      </c>
      <c r="R170" s="3">
        <f>IFERROR(IF(OR($P170="",NOT(ISTEXT($P170))),"",'Materials'!$C$172),"")</f>
        <v/>
      </c>
      <c r="S170" s="6">
        <f>IFERROR(IF(OR($P170="",NOT(ISTEXT($P170))),"",'Materials'!$D$172),"")</f>
        <v/>
      </c>
      <c r="T170" s="3">
        <f>IFERROR(IF(OR($P170="",NOT(ISTEXT($P170))),"",'Materials'!$E$172),"")</f>
        <v/>
      </c>
      <c r="U170" s="7">
        <f>IFERROR(IF(OR($P170="",NOT(ISTEXT($P170))),"",'Materials'!$J$172),"")</f>
        <v/>
      </c>
      <c r="V170" s="7">
        <f>IFERROR(IF(OR($P170="",NOT(ISTEXT($P170))),"",'Materials'!$K$172),"")</f>
        <v/>
      </c>
      <c r="W170" s="7">
        <f>IFERROR(IF(OR($P170="",NOT(ISTEXT($P170))),"",'Materials'!$L$172),"")</f>
        <v/>
      </c>
    </row>
    <row r="171" ht="28" customHeight="1">
      <c r="A171" s="6">
        <f>IFERROR(IF(OR('Materials'!$A$171="",NOT(ISTEXT('Materials'!$A$171))),"",'Materials'!$A$171),"")</f>
        <v/>
      </c>
      <c r="B171" s="3">
        <f>IFERROR(IF(OR($A171="",NOT(ISTEXT($A171))),"",'Materials'!$B$171),"")</f>
        <v/>
      </c>
      <c r="C171" s="3">
        <f>IFERROR(IF(OR($A171="",NOT(ISTEXT($A171))),"",'Materials'!$C$171),"")</f>
        <v/>
      </c>
      <c r="D171" s="6">
        <f>IFERROR(IF(OR($A171="",NOT(ISTEXT($A171))),"",'Materials'!$D$171),"")</f>
        <v/>
      </c>
      <c r="E171" s="3">
        <f>IFERROR(IF(OR($A171="",NOT(ISTEXT($A171))),"",'Materials'!$E$171),"")</f>
        <v/>
      </c>
      <c r="F171" s="7">
        <f>IFERROR(IF(OR($A171="",NOT(ISTEXT($A171))),"",'Materials'!$F$171),"")</f>
        <v/>
      </c>
      <c r="G171" s="7">
        <f>IFERROR(IF(OR($A171="",NOT(ISTEXT($A171))),"",'Materials'!$G$171),"")</f>
        <v/>
      </c>
      <c r="H171" s="7">
        <f>IFERROR(IF(OR($A171="",NOT(ISTEXT($A171))),"",'Materials'!$H$171),"")</f>
        <v/>
      </c>
      <c r="I171" s="7">
        <f>IFERROR(IF(OR($A171="",NOT(ISTEXT($A171))),"",'Materials'!$I$171),"")</f>
        <v/>
      </c>
      <c r="J171" s="7">
        <f>IFERROR(IF(OR($A171="",NOT(ISTEXT($A171))),"",'Materials'!$J$171),"")</f>
        <v/>
      </c>
      <c r="K171" s="7">
        <f>IFERROR(IF(OR($A171="",NOT(ISTEXT($A171))),"",'Materials'!$K$171),"")</f>
        <v/>
      </c>
      <c r="L171" s="7">
        <f>IFERROR(IF(OR($A171="",NOT(ISTEXT($A171))),"",'Materials'!$L$171),"")</f>
        <v/>
      </c>
      <c r="M171" s="6">
        <f>IFERROR(IF(OR($A171="",NOT(ISTEXT($A171))),"",'Materials'!$M$171),"")</f>
        <v/>
      </c>
      <c r="P171" s="6">
        <f>IFERROR(IF(AND(ISTEXT('Materials'!$A$173),'Materials'!$A$173&lt;&gt;"",'Materials'!$M$173="SHORTAGE"),'Materials'!$A$173,""),"")</f>
        <v/>
      </c>
      <c r="Q171" s="3">
        <f>IFERROR(IF(OR($P171="",NOT(ISTEXT($P171))),"",'Materials'!$B$173),"")</f>
        <v/>
      </c>
      <c r="R171" s="3">
        <f>IFERROR(IF(OR($P171="",NOT(ISTEXT($P171))),"",'Materials'!$C$173),"")</f>
        <v/>
      </c>
      <c r="S171" s="6">
        <f>IFERROR(IF(OR($P171="",NOT(ISTEXT($P171))),"",'Materials'!$D$173),"")</f>
        <v/>
      </c>
      <c r="T171" s="3">
        <f>IFERROR(IF(OR($P171="",NOT(ISTEXT($P171))),"",'Materials'!$E$173),"")</f>
        <v/>
      </c>
      <c r="U171" s="7">
        <f>IFERROR(IF(OR($P171="",NOT(ISTEXT($P171))),"",'Materials'!$J$173),"")</f>
        <v/>
      </c>
      <c r="V171" s="7">
        <f>IFERROR(IF(OR($P171="",NOT(ISTEXT($P171))),"",'Materials'!$K$173),"")</f>
        <v/>
      </c>
      <c r="W171" s="7">
        <f>IFERROR(IF(OR($P171="",NOT(ISTEXT($P171))),"",'Materials'!$L$173),"")</f>
        <v/>
      </c>
    </row>
    <row r="172" ht="28" customHeight="1">
      <c r="A172" s="6">
        <f>IFERROR(IF(OR('Materials'!$A$172="",NOT(ISTEXT('Materials'!$A$172))),"",'Materials'!$A$172),"")</f>
        <v/>
      </c>
      <c r="B172" s="3">
        <f>IFERROR(IF(OR($A172="",NOT(ISTEXT($A172))),"",'Materials'!$B$172),"")</f>
        <v/>
      </c>
      <c r="C172" s="3">
        <f>IFERROR(IF(OR($A172="",NOT(ISTEXT($A172))),"",'Materials'!$C$172),"")</f>
        <v/>
      </c>
      <c r="D172" s="6">
        <f>IFERROR(IF(OR($A172="",NOT(ISTEXT($A172))),"",'Materials'!$D$172),"")</f>
        <v/>
      </c>
      <c r="E172" s="3">
        <f>IFERROR(IF(OR($A172="",NOT(ISTEXT($A172))),"",'Materials'!$E$172),"")</f>
        <v/>
      </c>
      <c r="F172" s="7">
        <f>IFERROR(IF(OR($A172="",NOT(ISTEXT($A172))),"",'Materials'!$F$172),"")</f>
        <v/>
      </c>
      <c r="G172" s="7">
        <f>IFERROR(IF(OR($A172="",NOT(ISTEXT($A172))),"",'Materials'!$G$172),"")</f>
        <v/>
      </c>
      <c r="H172" s="7">
        <f>IFERROR(IF(OR($A172="",NOT(ISTEXT($A172))),"",'Materials'!$H$172),"")</f>
        <v/>
      </c>
      <c r="I172" s="7">
        <f>IFERROR(IF(OR($A172="",NOT(ISTEXT($A172))),"",'Materials'!$I$172),"")</f>
        <v/>
      </c>
      <c r="J172" s="7">
        <f>IFERROR(IF(OR($A172="",NOT(ISTEXT($A172))),"",'Materials'!$J$172),"")</f>
        <v/>
      </c>
      <c r="K172" s="7">
        <f>IFERROR(IF(OR($A172="",NOT(ISTEXT($A172))),"",'Materials'!$K$172),"")</f>
        <v/>
      </c>
      <c r="L172" s="7">
        <f>IFERROR(IF(OR($A172="",NOT(ISTEXT($A172))),"",'Materials'!$L$172),"")</f>
        <v/>
      </c>
      <c r="M172" s="6">
        <f>IFERROR(IF(OR($A172="",NOT(ISTEXT($A172))),"",'Materials'!$M$172),"")</f>
        <v/>
      </c>
      <c r="P172" s="6">
        <f>IFERROR(IF(AND(ISTEXT('Materials'!$A$174),'Materials'!$A$174&lt;&gt;"",'Materials'!$M$174="SHORTAGE"),'Materials'!$A$174,""),"")</f>
        <v/>
      </c>
      <c r="Q172" s="3">
        <f>IFERROR(IF(OR($P172="",NOT(ISTEXT($P172))),"",'Materials'!$B$174),"")</f>
        <v/>
      </c>
      <c r="R172" s="3">
        <f>IFERROR(IF(OR($P172="",NOT(ISTEXT($P172))),"",'Materials'!$C$174),"")</f>
        <v/>
      </c>
      <c r="S172" s="6">
        <f>IFERROR(IF(OR($P172="",NOT(ISTEXT($P172))),"",'Materials'!$D$174),"")</f>
        <v/>
      </c>
      <c r="T172" s="3">
        <f>IFERROR(IF(OR($P172="",NOT(ISTEXT($P172))),"",'Materials'!$E$174),"")</f>
        <v/>
      </c>
      <c r="U172" s="7">
        <f>IFERROR(IF(OR($P172="",NOT(ISTEXT($P172))),"",'Materials'!$J$174),"")</f>
        <v/>
      </c>
      <c r="V172" s="7">
        <f>IFERROR(IF(OR($P172="",NOT(ISTEXT($P172))),"",'Materials'!$K$174),"")</f>
        <v/>
      </c>
      <c r="W172" s="7">
        <f>IFERROR(IF(OR($P172="",NOT(ISTEXT($P172))),"",'Materials'!$L$174),"")</f>
        <v/>
      </c>
    </row>
    <row r="173" ht="28" customHeight="1">
      <c r="A173" s="6">
        <f>IFERROR(IF(OR('Materials'!$A$173="",NOT(ISTEXT('Materials'!$A$173))),"",'Materials'!$A$173),"")</f>
        <v/>
      </c>
      <c r="B173" s="3">
        <f>IFERROR(IF(OR($A173="",NOT(ISTEXT($A173))),"",'Materials'!$B$173),"")</f>
        <v/>
      </c>
      <c r="C173" s="3">
        <f>IFERROR(IF(OR($A173="",NOT(ISTEXT($A173))),"",'Materials'!$C$173),"")</f>
        <v/>
      </c>
      <c r="D173" s="6">
        <f>IFERROR(IF(OR($A173="",NOT(ISTEXT($A173))),"",'Materials'!$D$173),"")</f>
        <v/>
      </c>
      <c r="E173" s="3">
        <f>IFERROR(IF(OR($A173="",NOT(ISTEXT($A173))),"",'Materials'!$E$173),"")</f>
        <v/>
      </c>
      <c r="F173" s="7">
        <f>IFERROR(IF(OR($A173="",NOT(ISTEXT($A173))),"",'Materials'!$F$173),"")</f>
        <v/>
      </c>
      <c r="G173" s="7">
        <f>IFERROR(IF(OR($A173="",NOT(ISTEXT($A173))),"",'Materials'!$G$173),"")</f>
        <v/>
      </c>
      <c r="H173" s="7">
        <f>IFERROR(IF(OR($A173="",NOT(ISTEXT($A173))),"",'Materials'!$H$173),"")</f>
        <v/>
      </c>
      <c r="I173" s="7">
        <f>IFERROR(IF(OR($A173="",NOT(ISTEXT($A173))),"",'Materials'!$I$173),"")</f>
        <v/>
      </c>
      <c r="J173" s="7">
        <f>IFERROR(IF(OR($A173="",NOT(ISTEXT($A173))),"",'Materials'!$J$173),"")</f>
        <v/>
      </c>
      <c r="K173" s="7">
        <f>IFERROR(IF(OR($A173="",NOT(ISTEXT($A173))),"",'Materials'!$K$173),"")</f>
        <v/>
      </c>
      <c r="L173" s="7">
        <f>IFERROR(IF(OR($A173="",NOT(ISTEXT($A173))),"",'Materials'!$L$173),"")</f>
        <v/>
      </c>
      <c r="M173" s="6">
        <f>IFERROR(IF(OR($A173="",NOT(ISTEXT($A173))),"",'Materials'!$M$173),"")</f>
        <v/>
      </c>
      <c r="P173" s="6">
        <f>IFERROR(IF(AND(ISTEXT('Materials'!$A$175),'Materials'!$A$175&lt;&gt;"",'Materials'!$M$175="SHORTAGE"),'Materials'!$A$175,""),"")</f>
        <v/>
      </c>
      <c r="Q173" s="3">
        <f>IFERROR(IF(OR($P173="",NOT(ISTEXT($P173))),"",'Materials'!$B$175),"")</f>
        <v/>
      </c>
      <c r="R173" s="3">
        <f>IFERROR(IF(OR($P173="",NOT(ISTEXT($P173))),"",'Materials'!$C$175),"")</f>
        <v/>
      </c>
      <c r="S173" s="6">
        <f>IFERROR(IF(OR($P173="",NOT(ISTEXT($P173))),"",'Materials'!$D$175),"")</f>
        <v/>
      </c>
      <c r="T173" s="3">
        <f>IFERROR(IF(OR($P173="",NOT(ISTEXT($P173))),"",'Materials'!$E$175),"")</f>
        <v/>
      </c>
      <c r="U173" s="7">
        <f>IFERROR(IF(OR($P173="",NOT(ISTEXT($P173))),"",'Materials'!$J$175),"")</f>
        <v/>
      </c>
      <c r="V173" s="7">
        <f>IFERROR(IF(OR($P173="",NOT(ISTEXT($P173))),"",'Materials'!$K$175),"")</f>
        <v/>
      </c>
      <c r="W173" s="7">
        <f>IFERROR(IF(OR($P173="",NOT(ISTEXT($P173))),"",'Materials'!$L$175),"")</f>
        <v/>
      </c>
    </row>
    <row r="174" ht="28" customHeight="1">
      <c r="A174" s="6">
        <f>IFERROR(IF(OR('Materials'!$A$174="",NOT(ISTEXT('Materials'!$A$174))),"",'Materials'!$A$174),"")</f>
        <v/>
      </c>
      <c r="B174" s="3">
        <f>IFERROR(IF(OR($A174="",NOT(ISTEXT($A174))),"",'Materials'!$B$174),"")</f>
        <v/>
      </c>
      <c r="C174" s="3">
        <f>IFERROR(IF(OR($A174="",NOT(ISTEXT($A174))),"",'Materials'!$C$174),"")</f>
        <v/>
      </c>
      <c r="D174" s="6">
        <f>IFERROR(IF(OR($A174="",NOT(ISTEXT($A174))),"",'Materials'!$D$174),"")</f>
        <v/>
      </c>
      <c r="E174" s="3">
        <f>IFERROR(IF(OR($A174="",NOT(ISTEXT($A174))),"",'Materials'!$E$174),"")</f>
        <v/>
      </c>
      <c r="F174" s="7">
        <f>IFERROR(IF(OR($A174="",NOT(ISTEXT($A174))),"",'Materials'!$F$174),"")</f>
        <v/>
      </c>
      <c r="G174" s="7">
        <f>IFERROR(IF(OR($A174="",NOT(ISTEXT($A174))),"",'Materials'!$G$174),"")</f>
        <v/>
      </c>
      <c r="H174" s="7">
        <f>IFERROR(IF(OR($A174="",NOT(ISTEXT($A174))),"",'Materials'!$H$174),"")</f>
        <v/>
      </c>
      <c r="I174" s="7">
        <f>IFERROR(IF(OR($A174="",NOT(ISTEXT($A174))),"",'Materials'!$I$174),"")</f>
        <v/>
      </c>
      <c r="J174" s="7">
        <f>IFERROR(IF(OR($A174="",NOT(ISTEXT($A174))),"",'Materials'!$J$174),"")</f>
        <v/>
      </c>
      <c r="K174" s="7">
        <f>IFERROR(IF(OR($A174="",NOT(ISTEXT($A174))),"",'Materials'!$K$174),"")</f>
        <v/>
      </c>
      <c r="L174" s="7">
        <f>IFERROR(IF(OR($A174="",NOT(ISTEXT($A174))),"",'Materials'!$L$174),"")</f>
        <v/>
      </c>
      <c r="M174" s="6">
        <f>IFERROR(IF(OR($A174="",NOT(ISTEXT($A174))),"",'Materials'!$M$174),"")</f>
        <v/>
      </c>
      <c r="P174" s="6">
        <f>IFERROR(IF(AND(ISTEXT('Materials'!$A$176),'Materials'!$A$176&lt;&gt;"",'Materials'!$M$176="SHORTAGE"),'Materials'!$A$176,""),"")</f>
        <v/>
      </c>
      <c r="Q174" s="3">
        <f>IFERROR(IF(OR($P174="",NOT(ISTEXT($P174))),"",'Materials'!$B$176),"")</f>
        <v/>
      </c>
      <c r="R174" s="3">
        <f>IFERROR(IF(OR($P174="",NOT(ISTEXT($P174))),"",'Materials'!$C$176),"")</f>
        <v/>
      </c>
      <c r="S174" s="6">
        <f>IFERROR(IF(OR($P174="",NOT(ISTEXT($P174))),"",'Materials'!$D$176),"")</f>
        <v/>
      </c>
      <c r="T174" s="3">
        <f>IFERROR(IF(OR($P174="",NOT(ISTEXT($P174))),"",'Materials'!$E$176),"")</f>
        <v/>
      </c>
      <c r="U174" s="7">
        <f>IFERROR(IF(OR($P174="",NOT(ISTEXT($P174))),"",'Materials'!$J$176),"")</f>
        <v/>
      </c>
      <c r="V174" s="7">
        <f>IFERROR(IF(OR($P174="",NOT(ISTEXT($P174))),"",'Materials'!$K$176),"")</f>
        <v/>
      </c>
      <c r="W174" s="7">
        <f>IFERROR(IF(OR($P174="",NOT(ISTEXT($P174))),"",'Materials'!$L$176),"")</f>
        <v/>
      </c>
    </row>
    <row r="175" ht="28" customHeight="1">
      <c r="A175" s="6">
        <f>IFERROR(IF(OR('Materials'!$A$175="",NOT(ISTEXT('Materials'!$A$175))),"",'Materials'!$A$175),"")</f>
        <v/>
      </c>
      <c r="B175" s="3">
        <f>IFERROR(IF(OR($A175="",NOT(ISTEXT($A175))),"",'Materials'!$B$175),"")</f>
        <v/>
      </c>
      <c r="C175" s="3">
        <f>IFERROR(IF(OR($A175="",NOT(ISTEXT($A175))),"",'Materials'!$C$175),"")</f>
        <v/>
      </c>
      <c r="D175" s="6">
        <f>IFERROR(IF(OR($A175="",NOT(ISTEXT($A175))),"",'Materials'!$D$175),"")</f>
        <v/>
      </c>
      <c r="E175" s="3">
        <f>IFERROR(IF(OR($A175="",NOT(ISTEXT($A175))),"",'Materials'!$E$175),"")</f>
        <v/>
      </c>
      <c r="F175" s="7">
        <f>IFERROR(IF(OR($A175="",NOT(ISTEXT($A175))),"",'Materials'!$F$175),"")</f>
        <v/>
      </c>
      <c r="G175" s="7">
        <f>IFERROR(IF(OR($A175="",NOT(ISTEXT($A175))),"",'Materials'!$G$175),"")</f>
        <v/>
      </c>
      <c r="H175" s="7">
        <f>IFERROR(IF(OR($A175="",NOT(ISTEXT($A175))),"",'Materials'!$H$175),"")</f>
        <v/>
      </c>
      <c r="I175" s="7">
        <f>IFERROR(IF(OR($A175="",NOT(ISTEXT($A175))),"",'Materials'!$I$175),"")</f>
        <v/>
      </c>
      <c r="J175" s="7">
        <f>IFERROR(IF(OR($A175="",NOT(ISTEXT($A175))),"",'Materials'!$J$175),"")</f>
        <v/>
      </c>
      <c r="K175" s="7">
        <f>IFERROR(IF(OR($A175="",NOT(ISTEXT($A175))),"",'Materials'!$K$175),"")</f>
        <v/>
      </c>
      <c r="L175" s="7">
        <f>IFERROR(IF(OR($A175="",NOT(ISTEXT($A175))),"",'Materials'!$L$175),"")</f>
        <v/>
      </c>
      <c r="M175" s="6">
        <f>IFERROR(IF(OR($A175="",NOT(ISTEXT($A175))),"",'Materials'!$M$175),"")</f>
        <v/>
      </c>
      <c r="P175" s="6">
        <f>IFERROR(IF(AND(ISTEXT('Materials'!$A$177),'Materials'!$A$177&lt;&gt;"",'Materials'!$M$177="SHORTAGE"),'Materials'!$A$177,""),"")</f>
        <v/>
      </c>
      <c r="Q175" s="3">
        <f>IFERROR(IF(OR($P175="",NOT(ISTEXT($P175))),"",'Materials'!$B$177),"")</f>
        <v/>
      </c>
      <c r="R175" s="3">
        <f>IFERROR(IF(OR($P175="",NOT(ISTEXT($P175))),"",'Materials'!$C$177),"")</f>
        <v/>
      </c>
      <c r="S175" s="6">
        <f>IFERROR(IF(OR($P175="",NOT(ISTEXT($P175))),"",'Materials'!$D$177),"")</f>
        <v/>
      </c>
      <c r="T175" s="3">
        <f>IFERROR(IF(OR($P175="",NOT(ISTEXT($P175))),"",'Materials'!$E$177),"")</f>
        <v/>
      </c>
      <c r="U175" s="7">
        <f>IFERROR(IF(OR($P175="",NOT(ISTEXT($P175))),"",'Materials'!$J$177),"")</f>
        <v/>
      </c>
      <c r="V175" s="7">
        <f>IFERROR(IF(OR($P175="",NOT(ISTEXT($P175))),"",'Materials'!$K$177),"")</f>
        <v/>
      </c>
      <c r="W175" s="7">
        <f>IFERROR(IF(OR($P175="",NOT(ISTEXT($P175))),"",'Materials'!$L$177),"")</f>
        <v/>
      </c>
    </row>
    <row r="176" ht="28" customHeight="1">
      <c r="A176" s="6">
        <f>IFERROR(IF(OR('Materials'!$A$176="",NOT(ISTEXT('Materials'!$A$176))),"",'Materials'!$A$176),"")</f>
        <v/>
      </c>
      <c r="B176" s="3">
        <f>IFERROR(IF(OR($A176="",NOT(ISTEXT($A176))),"",'Materials'!$B$176),"")</f>
        <v/>
      </c>
      <c r="C176" s="3">
        <f>IFERROR(IF(OR($A176="",NOT(ISTEXT($A176))),"",'Materials'!$C$176),"")</f>
        <v/>
      </c>
      <c r="D176" s="6">
        <f>IFERROR(IF(OR($A176="",NOT(ISTEXT($A176))),"",'Materials'!$D$176),"")</f>
        <v/>
      </c>
      <c r="E176" s="3">
        <f>IFERROR(IF(OR($A176="",NOT(ISTEXT($A176))),"",'Materials'!$E$176),"")</f>
        <v/>
      </c>
      <c r="F176" s="7">
        <f>IFERROR(IF(OR($A176="",NOT(ISTEXT($A176))),"",'Materials'!$F$176),"")</f>
        <v/>
      </c>
      <c r="G176" s="7">
        <f>IFERROR(IF(OR($A176="",NOT(ISTEXT($A176))),"",'Materials'!$G$176),"")</f>
        <v/>
      </c>
      <c r="H176" s="7">
        <f>IFERROR(IF(OR($A176="",NOT(ISTEXT($A176))),"",'Materials'!$H$176),"")</f>
        <v/>
      </c>
      <c r="I176" s="7">
        <f>IFERROR(IF(OR($A176="",NOT(ISTEXT($A176))),"",'Materials'!$I$176),"")</f>
        <v/>
      </c>
      <c r="J176" s="7">
        <f>IFERROR(IF(OR($A176="",NOT(ISTEXT($A176))),"",'Materials'!$J$176),"")</f>
        <v/>
      </c>
      <c r="K176" s="7">
        <f>IFERROR(IF(OR($A176="",NOT(ISTEXT($A176))),"",'Materials'!$K$176),"")</f>
        <v/>
      </c>
      <c r="L176" s="7">
        <f>IFERROR(IF(OR($A176="",NOT(ISTEXT($A176))),"",'Materials'!$L$176),"")</f>
        <v/>
      </c>
      <c r="M176" s="6">
        <f>IFERROR(IF(OR($A176="",NOT(ISTEXT($A176))),"",'Materials'!$M$176),"")</f>
        <v/>
      </c>
      <c r="P176" s="6">
        <f>IFERROR(IF(AND(ISTEXT('Materials'!$A$178),'Materials'!$A$178&lt;&gt;"",'Materials'!$M$178="SHORTAGE"),'Materials'!$A$178,""),"")</f>
        <v/>
      </c>
      <c r="Q176" s="3">
        <f>IFERROR(IF(OR($P176="",NOT(ISTEXT($P176))),"",'Materials'!$B$178),"")</f>
        <v/>
      </c>
      <c r="R176" s="3">
        <f>IFERROR(IF(OR($P176="",NOT(ISTEXT($P176))),"",'Materials'!$C$178),"")</f>
        <v/>
      </c>
      <c r="S176" s="6">
        <f>IFERROR(IF(OR($P176="",NOT(ISTEXT($P176))),"",'Materials'!$D$178),"")</f>
        <v/>
      </c>
      <c r="T176" s="3">
        <f>IFERROR(IF(OR($P176="",NOT(ISTEXT($P176))),"",'Materials'!$E$178),"")</f>
        <v/>
      </c>
      <c r="U176" s="7">
        <f>IFERROR(IF(OR($P176="",NOT(ISTEXT($P176))),"",'Materials'!$J$178),"")</f>
        <v/>
      </c>
      <c r="V176" s="7">
        <f>IFERROR(IF(OR($P176="",NOT(ISTEXT($P176))),"",'Materials'!$K$178),"")</f>
        <v/>
      </c>
      <c r="W176" s="7">
        <f>IFERROR(IF(OR($P176="",NOT(ISTEXT($P176))),"",'Materials'!$L$178),"")</f>
        <v/>
      </c>
    </row>
    <row r="177" ht="28" customHeight="1">
      <c r="A177" s="6">
        <f>IFERROR(IF(OR('Materials'!$A$177="",NOT(ISTEXT('Materials'!$A$177))),"",'Materials'!$A$177),"")</f>
        <v/>
      </c>
      <c r="B177" s="3">
        <f>IFERROR(IF(OR($A177="",NOT(ISTEXT($A177))),"",'Materials'!$B$177),"")</f>
        <v/>
      </c>
      <c r="C177" s="3">
        <f>IFERROR(IF(OR($A177="",NOT(ISTEXT($A177))),"",'Materials'!$C$177),"")</f>
        <v/>
      </c>
      <c r="D177" s="6">
        <f>IFERROR(IF(OR($A177="",NOT(ISTEXT($A177))),"",'Materials'!$D$177),"")</f>
        <v/>
      </c>
      <c r="E177" s="3">
        <f>IFERROR(IF(OR($A177="",NOT(ISTEXT($A177))),"",'Materials'!$E$177),"")</f>
        <v/>
      </c>
      <c r="F177" s="7">
        <f>IFERROR(IF(OR($A177="",NOT(ISTEXT($A177))),"",'Materials'!$F$177),"")</f>
        <v/>
      </c>
      <c r="G177" s="7">
        <f>IFERROR(IF(OR($A177="",NOT(ISTEXT($A177))),"",'Materials'!$G$177),"")</f>
        <v/>
      </c>
      <c r="H177" s="7">
        <f>IFERROR(IF(OR($A177="",NOT(ISTEXT($A177))),"",'Materials'!$H$177),"")</f>
        <v/>
      </c>
      <c r="I177" s="7">
        <f>IFERROR(IF(OR($A177="",NOT(ISTEXT($A177))),"",'Materials'!$I$177),"")</f>
        <v/>
      </c>
      <c r="J177" s="7">
        <f>IFERROR(IF(OR($A177="",NOT(ISTEXT($A177))),"",'Materials'!$J$177),"")</f>
        <v/>
      </c>
      <c r="K177" s="7">
        <f>IFERROR(IF(OR($A177="",NOT(ISTEXT($A177))),"",'Materials'!$K$177),"")</f>
        <v/>
      </c>
      <c r="L177" s="7">
        <f>IFERROR(IF(OR($A177="",NOT(ISTEXT($A177))),"",'Materials'!$L$177),"")</f>
        <v/>
      </c>
      <c r="M177" s="6">
        <f>IFERROR(IF(OR($A177="",NOT(ISTEXT($A177))),"",'Materials'!$M$177),"")</f>
        <v/>
      </c>
      <c r="P177" s="6">
        <f>IFERROR(IF(AND(ISTEXT('Materials'!$A$179),'Materials'!$A$179&lt;&gt;"",'Materials'!$M$179="SHORTAGE"),'Materials'!$A$179,""),"")</f>
        <v/>
      </c>
      <c r="Q177" s="3">
        <f>IFERROR(IF(OR($P177="",NOT(ISTEXT($P177))),"",'Materials'!$B$179),"")</f>
        <v/>
      </c>
      <c r="R177" s="3">
        <f>IFERROR(IF(OR($P177="",NOT(ISTEXT($P177))),"",'Materials'!$C$179),"")</f>
        <v/>
      </c>
      <c r="S177" s="6">
        <f>IFERROR(IF(OR($P177="",NOT(ISTEXT($P177))),"",'Materials'!$D$179),"")</f>
        <v/>
      </c>
      <c r="T177" s="3">
        <f>IFERROR(IF(OR($P177="",NOT(ISTEXT($P177))),"",'Materials'!$E$179),"")</f>
        <v/>
      </c>
      <c r="U177" s="7">
        <f>IFERROR(IF(OR($P177="",NOT(ISTEXT($P177))),"",'Materials'!$J$179),"")</f>
        <v/>
      </c>
      <c r="V177" s="7">
        <f>IFERROR(IF(OR($P177="",NOT(ISTEXT($P177))),"",'Materials'!$K$179),"")</f>
        <v/>
      </c>
      <c r="W177" s="7">
        <f>IFERROR(IF(OR($P177="",NOT(ISTEXT($P177))),"",'Materials'!$L$179),"")</f>
        <v/>
      </c>
    </row>
    <row r="178" ht="28" customHeight="1">
      <c r="A178" s="6">
        <f>IFERROR(IF(OR('Materials'!$A$178="",NOT(ISTEXT('Materials'!$A$178))),"",'Materials'!$A$178),"")</f>
        <v/>
      </c>
      <c r="B178" s="3">
        <f>IFERROR(IF(OR($A178="",NOT(ISTEXT($A178))),"",'Materials'!$B$178),"")</f>
        <v/>
      </c>
      <c r="C178" s="3">
        <f>IFERROR(IF(OR($A178="",NOT(ISTEXT($A178))),"",'Materials'!$C$178),"")</f>
        <v/>
      </c>
      <c r="D178" s="6">
        <f>IFERROR(IF(OR($A178="",NOT(ISTEXT($A178))),"",'Materials'!$D$178),"")</f>
        <v/>
      </c>
      <c r="E178" s="3">
        <f>IFERROR(IF(OR($A178="",NOT(ISTEXT($A178))),"",'Materials'!$E$178),"")</f>
        <v/>
      </c>
      <c r="F178" s="7">
        <f>IFERROR(IF(OR($A178="",NOT(ISTEXT($A178))),"",'Materials'!$F$178),"")</f>
        <v/>
      </c>
      <c r="G178" s="7">
        <f>IFERROR(IF(OR($A178="",NOT(ISTEXT($A178))),"",'Materials'!$G$178),"")</f>
        <v/>
      </c>
      <c r="H178" s="7">
        <f>IFERROR(IF(OR($A178="",NOT(ISTEXT($A178))),"",'Materials'!$H$178),"")</f>
        <v/>
      </c>
      <c r="I178" s="7">
        <f>IFERROR(IF(OR($A178="",NOT(ISTEXT($A178))),"",'Materials'!$I$178),"")</f>
        <v/>
      </c>
      <c r="J178" s="7">
        <f>IFERROR(IF(OR($A178="",NOT(ISTEXT($A178))),"",'Materials'!$J$178),"")</f>
        <v/>
      </c>
      <c r="K178" s="7">
        <f>IFERROR(IF(OR($A178="",NOT(ISTEXT($A178))),"",'Materials'!$K$178),"")</f>
        <v/>
      </c>
      <c r="L178" s="7">
        <f>IFERROR(IF(OR($A178="",NOT(ISTEXT($A178))),"",'Materials'!$L$178),"")</f>
        <v/>
      </c>
      <c r="M178" s="6">
        <f>IFERROR(IF(OR($A178="",NOT(ISTEXT($A178))),"",'Materials'!$M$178),"")</f>
        <v/>
      </c>
      <c r="P178" s="6">
        <f>IFERROR(IF(AND(ISTEXT('Materials'!$A$180),'Materials'!$A$180&lt;&gt;"",'Materials'!$M$180="SHORTAGE"),'Materials'!$A$180,""),"")</f>
        <v/>
      </c>
      <c r="Q178" s="3">
        <f>IFERROR(IF(OR($P178="",NOT(ISTEXT($P178))),"",'Materials'!$B$180),"")</f>
        <v/>
      </c>
      <c r="R178" s="3">
        <f>IFERROR(IF(OR($P178="",NOT(ISTEXT($P178))),"",'Materials'!$C$180),"")</f>
        <v/>
      </c>
      <c r="S178" s="6">
        <f>IFERROR(IF(OR($P178="",NOT(ISTEXT($P178))),"",'Materials'!$D$180),"")</f>
        <v/>
      </c>
      <c r="T178" s="3">
        <f>IFERROR(IF(OR($P178="",NOT(ISTEXT($P178))),"",'Materials'!$E$180),"")</f>
        <v/>
      </c>
      <c r="U178" s="7">
        <f>IFERROR(IF(OR($P178="",NOT(ISTEXT($P178))),"",'Materials'!$J$180),"")</f>
        <v/>
      </c>
      <c r="V178" s="7">
        <f>IFERROR(IF(OR($P178="",NOT(ISTEXT($P178))),"",'Materials'!$K$180),"")</f>
        <v/>
      </c>
      <c r="W178" s="7">
        <f>IFERROR(IF(OR($P178="",NOT(ISTEXT($P178))),"",'Materials'!$L$180),"")</f>
        <v/>
      </c>
    </row>
    <row r="179" ht="28" customHeight="1">
      <c r="A179" s="6">
        <f>IFERROR(IF(OR('Materials'!$A$179="",NOT(ISTEXT('Materials'!$A$179))),"",'Materials'!$A$179),"")</f>
        <v/>
      </c>
      <c r="B179" s="3">
        <f>IFERROR(IF(OR($A179="",NOT(ISTEXT($A179))),"",'Materials'!$B$179),"")</f>
        <v/>
      </c>
      <c r="C179" s="3">
        <f>IFERROR(IF(OR($A179="",NOT(ISTEXT($A179))),"",'Materials'!$C$179),"")</f>
        <v/>
      </c>
      <c r="D179" s="6">
        <f>IFERROR(IF(OR($A179="",NOT(ISTEXT($A179))),"",'Materials'!$D$179),"")</f>
        <v/>
      </c>
      <c r="E179" s="3">
        <f>IFERROR(IF(OR($A179="",NOT(ISTEXT($A179))),"",'Materials'!$E$179),"")</f>
        <v/>
      </c>
      <c r="F179" s="7">
        <f>IFERROR(IF(OR($A179="",NOT(ISTEXT($A179))),"",'Materials'!$F$179),"")</f>
        <v/>
      </c>
      <c r="G179" s="7">
        <f>IFERROR(IF(OR($A179="",NOT(ISTEXT($A179))),"",'Materials'!$G$179),"")</f>
        <v/>
      </c>
      <c r="H179" s="7">
        <f>IFERROR(IF(OR($A179="",NOT(ISTEXT($A179))),"",'Materials'!$H$179),"")</f>
        <v/>
      </c>
      <c r="I179" s="7">
        <f>IFERROR(IF(OR($A179="",NOT(ISTEXT($A179))),"",'Materials'!$I$179),"")</f>
        <v/>
      </c>
      <c r="J179" s="7">
        <f>IFERROR(IF(OR($A179="",NOT(ISTEXT($A179))),"",'Materials'!$J$179),"")</f>
        <v/>
      </c>
      <c r="K179" s="7">
        <f>IFERROR(IF(OR($A179="",NOT(ISTEXT($A179))),"",'Materials'!$K$179),"")</f>
        <v/>
      </c>
      <c r="L179" s="7">
        <f>IFERROR(IF(OR($A179="",NOT(ISTEXT($A179))),"",'Materials'!$L$179),"")</f>
        <v/>
      </c>
      <c r="M179" s="6">
        <f>IFERROR(IF(OR($A179="",NOT(ISTEXT($A179))),"",'Materials'!$M$179),"")</f>
        <v/>
      </c>
      <c r="P179" s="6">
        <f>IFERROR(IF(AND(ISTEXT('Materials'!$A$181),'Materials'!$A$181&lt;&gt;"",'Materials'!$M$181="SHORTAGE"),'Materials'!$A$181,""),"")</f>
        <v/>
      </c>
      <c r="Q179" s="3">
        <f>IFERROR(IF(OR($P179="",NOT(ISTEXT($P179))),"",'Materials'!$B$181),"")</f>
        <v/>
      </c>
      <c r="R179" s="3">
        <f>IFERROR(IF(OR($P179="",NOT(ISTEXT($P179))),"",'Materials'!$C$181),"")</f>
        <v/>
      </c>
      <c r="S179" s="6">
        <f>IFERROR(IF(OR($P179="",NOT(ISTEXT($P179))),"",'Materials'!$D$181),"")</f>
        <v/>
      </c>
      <c r="T179" s="3">
        <f>IFERROR(IF(OR($P179="",NOT(ISTEXT($P179))),"",'Materials'!$E$181),"")</f>
        <v/>
      </c>
      <c r="U179" s="7">
        <f>IFERROR(IF(OR($P179="",NOT(ISTEXT($P179))),"",'Materials'!$J$181),"")</f>
        <v/>
      </c>
      <c r="V179" s="7">
        <f>IFERROR(IF(OR($P179="",NOT(ISTEXT($P179))),"",'Materials'!$K$181),"")</f>
        <v/>
      </c>
      <c r="W179" s="7">
        <f>IFERROR(IF(OR($P179="",NOT(ISTEXT($P179))),"",'Materials'!$L$181),"")</f>
        <v/>
      </c>
    </row>
    <row r="180" ht="28" customHeight="1">
      <c r="A180" s="6">
        <f>IFERROR(IF(OR('Materials'!$A$180="",NOT(ISTEXT('Materials'!$A$180))),"",'Materials'!$A$180),"")</f>
        <v/>
      </c>
      <c r="B180" s="3">
        <f>IFERROR(IF(OR($A180="",NOT(ISTEXT($A180))),"",'Materials'!$B$180),"")</f>
        <v/>
      </c>
      <c r="C180" s="3">
        <f>IFERROR(IF(OR($A180="",NOT(ISTEXT($A180))),"",'Materials'!$C$180),"")</f>
        <v/>
      </c>
      <c r="D180" s="6">
        <f>IFERROR(IF(OR($A180="",NOT(ISTEXT($A180))),"",'Materials'!$D$180),"")</f>
        <v/>
      </c>
      <c r="E180" s="3">
        <f>IFERROR(IF(OR($A180="",NOT(ISTEXT($A180))),"",'Materials'!$E$180),"")</f>
        <v/>
      </c>
      <c r="F180" s="7">
        <f>IFERROR(IF(OR($A180="",NOT(ISTEXT($A180))),"",'Materials'!$F$180),"")</f>
        <v/>
      </c>
      <c r="G180" s="7">
        <f>IFERROR(IF(OR($A180="",NOT(ISTEXT($A180))),"",'Materials'!$G$180),"")</f>
        <v/>
      </c>
      <c r="H180" s="7">
        <f>IFERROR(IF(OR($A180="",NOT(ISTEXT($A180))),"",'Materials'!$H$180),"")</f>
        <v/>
      </c>
      <c r="I180" s="7">
        <f>IFERROR(IF(OR($A180="",NOT(ISTEXT($A180))),"",'Materials'!$I$180),"")</f>
        <v/>
      </c>
      <c r="J180" s="7">
        <f>IFERROR(IF(OR($A180="",NOT(ISTEXT($A180))),"",'Materials'!$J$180),"")</f>
        <v/>
      </c>
      <c r="K180" s="7">
        <f>IFERROR(IF(OR($A180="",NOT(ISTEXT($A180))),"",'Materials'!$K$180),"")</f>
        <v/>
      </c>
      <c r="L180" s="7">
        <f>IFERROR(IF(OR($A180="",NOT(ISTEXT($A180))),"",'Materials'!$L$180),"")</f>
        <v/>
      </c>
      <c r="M180" s="6">
        <f>IFERROR(IF(OR($A180="",NOT(ISTEXT($A180))),"",'Materials'!$M$180),"")</f>
        <v/>
      </c>
      <c r="P180" s="6">
        <f>IFERROR(IF(AND(ISTEXT('Materials'!$A$182),'Materials'!$A$182&lt;&gt;"",'Materials'!$M$182="SHORTAGE"),'Materials'!$A$182,""),"")</f>
        <v/>
      </c>
      <c r="Q180" s="3">
        <f>IFERROR(IF(OR($P180="",NOT(ISTEXT($P180))),"",'Materials'!$B$182),"")</f>
        <v/>
      </c>
      <c r="R180" s="3">
        <f>IFERROR(IF(OR($P180="",NOT(ISTEXT($P180))),"",'Materials'!$C$182),"")</f>
        <v/>
      </c>
      <c r="S180" s="6">
        <f>IFERROR(IF(OR($P180="",NOT(ISTEXT($P180))),"",'Materials'!$D$182),"")</f>
        <v/>
      </c>
      <c r="T180" s="3">
        <f>IFERROR(IF(OR($P180="",NOT(ISTEXT($P180))),"",'Materials'!$E$182),"")</f>
        <v/>
      </c>
      <c r="U180" s="7">
        <f>IFERROR(IF(OR($P180="",NOT(ISTEXT($P180))),"",'Materials'!$J$182),"")</f>
        <v/>
      </c>
      <c r="V180" s="7">
        <f>IFERROR(IF(OR($P180="",NOT(ISTEXT($P180))),"",'Materials'!$K$182),"")</f>
        <v/>
      </c>
      <c r="W180" s="7">
        <f>IFERROR(IF(OR($P180="",NOT(ISTEXT($P180))),"",'Materials'!$L$182),"")</f>
        <v/>
      </c>
    </row>
    <row r="181" ht="28" customHeight="1">
      <c r="A181" s="6">
        <f>IFERROR(IF(OR('Materials'!$A$181="",NOT(ISTEXT('Materials'!$A$181))),"",'Materials'!$A$181),"")</f>
        <v/>
      </c>
      <c r="B181" s="3">
        <f>IFERROR(IF(OR($A181="",NOT(ISTEXT($A181))),"",'Materials'!$B$181),"")</f>
        <v/>
      </c>
      <c r="C181" s="3">
        <f>IFERROR(IF(OR($A181="",NOT(ISTEXT($A181))),"",'Materials'!$C$181),"")</f>
        <v/>
      </c>
      <c r="D181" s="6">
        <f>IFERROR(IF(OR($A181="",NOT(ISTEXT($A181))),"",'Materials'!$D$181),"")</f>
        <v/>
      </c>
      <c r="E181" s="3">
        <f>IFERROR(IF(OR($A181="",NOT(ISTEXT($A181))),"",'Materials'!$E$181),"")</f>
        <v/>
      </c>
      <c r="F181" s="7">
        <f>IFERROR(IF(OR($A181="",NOT(ISTEXT($A181))),"",'Materials'!$F$181),"")</f>
        <v/>
      </c>
      <c r="G181" s="7">
        <f>IFERROR(IF(OR($A181="",NOT(ISTEXT($A181))),"",'Materials'!$G$181),"")</f>
        <v/>
      </c>
      <c r="H181" s="7">
        <f>IFERROR(IF(OR($A181="",NOT(ISTEXT($A181))),"",'Materials'!$H$181),"")</f>
        <v/>
      </c>
      <c r="I181" s="7">
        <f>IFERROR(IF(OR($A181="",NOT(ISTEXT($A181))),"",'Materials'!$I$181),"")</f>
        <v/>
      </c>
      <c r="J181" s="7">
        <f>IFERROR(IF(OR($A181="",NOT(ISTEXT($A181))),"",'Materials'!$J$181),"")</f>
        <v/>
      </c>
      <c r="K181" s="7">
        <f>IFERROR(IF(OR($A181="",NOT(ISTEXT($A181))),"",'Materials'!$K$181),"")</f>
        <v/>
      </c>
      <c r="L181" s="7">
        <f>IFERROR(IF(OR($A181="",NOT(ISTEXT($A181))),"",'Materials'!$L$181),"")</f>
        <v/>
      </c>
      <c r="M181" s="6">
        <f>IFERROR(IF(OR($A181="",NOT(ISTEXT($A181))),"",'Materials'!$M$181),"")</f>
        <v/>
      </c>
      <c r="P181" s="6">
        <f>IFERROR(IF(AND(ISTEXT('Materials'!$A$183),'Materials'!$A$183&lt;&gt;"",'Materials'!$M$183="SHORTAGE"),'Materials'!$A$183,""),"")</f>
        <v/>
      </c>
      <c r="Q181" s="3">
        <f>IFERROR(IF(OR($P181="",NOT(ISTEXT($P181))),"",'Materials'!$B$183),"")</f>
        <v/>
      </c>
      <c r="R181" s="3">
        <f>IFERROR(IF(OR($P181="",NOT(ISTEXT($P181))),"",'Materials'!$C$183),"")</f>
        <v/>
      </c>
      <c r="S181" s="6">
        <f>IFERROR(IF(OR($P181="",NOT(ISTEXT($P181))),"",'Materials'!$D$183),"")</f>
        <v/>
      </c>
      <c r="T181" s="3">
        <f>IFERROR(IF(OR($P181="",NOT(ISTEXT($P181))),"",'Materials'!$E$183),"")</f>
        <v/>
      </c>
      <c r="U181" s="7">
        <f>IFERROR(IF(OR($P181="",NOT(ISTEXT($P181))),"",'Materials'!$J$183),"")</f>
        <v/>
      </c>
      <c r="V181" s="7">
        <f>IFERROR(IF(OR($P181="",NOT(ISTEXT($P181))),"",'Materials'!$K$183),"")</f>
        <v/>
      </c>
      <c r="W181" s="7">
        <f>IFERROR(IF(OR($P181="",NOT(ISTEXT($P181))),"",'Materials'!$L$183),"")</f>
        <v/>
      </c>
    </row>
    <row r="182" ht="28" customHeight="1">
      <c r="A182" s="6">
        <f>IFERROR(IF(OR('Materials'!$A$182="",NOT(ISTEXT('Materials'!$A$182))),"",'Materials'!$A$182),"")</f>
        <v/>
      </c>
      <c r="B182" s="3">
        <f>IFERROR(IF(OR($A182="",NOT(ISTEXT($A182))),"",'Materials'!$B$182),"")</f>
        <v/>
      </c>
      <c r="C182" s="3">
        <f>IFERROR(IF(OR($A182="",NOT(ISTEXT($A182))),"",'Materials'!$C$182),"")</f>
        <v/>
      </c>
      <c r="D182" s="6">
        <f>IFERROR(IF(OR($A182="",NOT(ISTEXT($A182))),"",'Materials'!$D$182),"")</f>
        <v/>
      </c>
      <c r="E182" s="3">
        <f>IFERROR(IF(OR($A182="",NOT(ISTEXT($A182))),"",'Materials'!$E$182),"")</f>
        <v/>
      </c>
      <c r="F182" s="7">
        <f>IFERROR(IF(OR($A182="",NOT(ISTEXT($A182))),"",'Materials'!$F$182),"")</f>
        <v/>
      </c>
      <c r="G182" s="7">
        <f>IFERROR(IF(OR($A182="",NOT(ISTEXT($A182))),"",'Materials'!$G$182),"")</f>
        <v/>
      </c>
      <c r="H182" s="7">
        <f>IFERROR(IF(OR($A182="",NOT(ISTEXT($A182))),"",'Materials'!$H$182),"")</f>
        <v/>
      </c>
      <c r="I182" s="7">
        <f>IFERROR(IF(OR($A182="",NOT(ISTEXT($A182))),"",'Materials'!$I$182),"")</f>
        <v/>
      </c>
      <c r="J182" s="7">
        <f>IFERROR(IF(OR($A182="",NOT(ISTEXT($A182))),"",'Materials'!$J$182),"")</f>
        <v/>
      </c>
      <c r="K182" s="7">
        <f>IFERROR(IF(OR($A182="",NOT(ISTEXT($A182))),"",'Materials'!$K$182),"")</f>
        <v/>
      </c>
      <c r="L182" s="7">
        <f>IFERROR(IF(OR($A182="",NOT(ISTEXT($A182))),"",'Materials'!$L$182),"")</f>
        <v/>
      </c>
      <c r="M182" s="6">
        <f>IFERROR(IF(OR($A182="",NOT(ISTEXT($A182))),"",'Materials'!$M$182),"")</f>
        <v/>
      </c>
      <c r="P182" s="6">
        <f>IFERROR(IF(AND(ISTEXT('Materials'!$A$184),'Materials'!$A$184&lt;&gt;"",'Materials'!$M$184="SHORTAGE"),'Materials'!$A$184,""),"")</f>
        <v/>
      </c>
      <c r="Q182" s="3">
        <f>IFERROR(IF(OR($P182="",NOT(ISTEXT($P182))),"",'Materials'!$B$184),"")</f>
        <v/>
      </c>
      <c r="R182" s="3">
        <f>IFERROR(IF(OR($P182="",NOT(ISTEXT($P182))),"",'Materials'!$C$184),"")</f>
        <v/>
      </c>
      <c r="S182" s="6">
        <f>IFERROR(IF(OR($P182="",NOT(ISTEXT($P182))),"",'Materials'!$D$184),"")</f>
        <v/>
      </c>
      <c r="T182" s="3">
        <f>IFERROR(IF(OR($P182="",NOT(ISTEXT($P182))),"",'Materials'!$E$184),"")</f>
        <v/>
      </c>
      <c r="U182" s="7">
        <f>IFERROR(IF(OR($P182="",NOT(ISTEXT($P182))),"",'Materials'!$J$184),"")</f>
        <v/>
      </c>
      <c r="V182" s="7">
        <f>IFERROR(IF(OR($P182="",NOT(ISTEXT($P182))),"",'Materials'!$K$184),"")</f>
        <v/>
      </c>
      <c r="W182" s="7">
        <f>IFERROR(IF(OR($P182="",NOT(ISTEXT($P182))),"",'Materials'!$L$184),"")</f>
        <v/>
      </c>
    </row>
    <row r="183" ht="28" customHeight="1">
      <c r="A183" s="6">
        <f>IFERROR(IF(OR('Materials'!$A$183="",NOT(ISTEXT('Materials'!$A$183))),"",'Materials'!$A$183),"")</f>
        <v/>
      </c>
      <c r="B183" s="3">
        <f>IFERROR(IF(OR($A183="",NOT(ISTEXT($A183))),"",'Materials'!$B$183),"")</f>
        <v/>
      </c>
      <c r="C183" s="3">
        <f>IFERROR(IF(OR($A183="",NOT(ISTEXT($A183))),"",'Materials'!$C$183),"")</f>
        <v/>
      </c>
      <c r="D183" s="6">
        <f>IFERROR(IF(OR($A183="",NOT(ISTEXT($A183))),"",'Materials'!$D$183),"")</f>
        <v/>
      </c>
      <c r="E183" s="3">
        <f>IFERROR(IF(OR($A183="",NOT(ISTEXT($A183))),"",'Materials'!$E$183),"")</f>
        <v/>
      </c>
      <c r="F183" s="7">
        <f>IFERROR(IF(OR($A183="",NOT(ISTEXT($A183))),"",'Materials'!$F$183),"")</f>
        <v/>
      </c>
      <c r="G183" s="7">
        <f>IFERROR(IF(OR($A183="",NOT(ISTEXT($A183))),"",'Materials'!$G$183),"")</f>
        <v/>
      </c>
      <c r="H183" s="7">
        <f>IFERROR(IF(OR($A183="",NOT(ISTEXT($A183))),"",'Materials'!$H$183),"")</f>
        <v/>
      </c>
      <c r="I183" s="7">
        <f>IFERROR(IF(OR($A183="",NOT(ISTEXT($A183))),"",'Materials'!$I$183),"")</f>
        <v/>
      </c>
      <c r="J183" s="7">
        <f>IFERROR(IF(OR($A183="",NOT(ISTEXT($A183))),"",'Materials'!$J$183),"")</f>
        <v/>
      </c>
      <c r="K183" s="7">
        <f>IFERROR(IF(OR($A183="",NOT(ISTEXT($A183))),"",'Materials'!$K$183),"")</f>
        <v/>
      </c>
      <c r="L183" s="7">
        <f>IFERROR(IF(OR($A183="",NOT(ISTEXT($A183))),"",'Materials'!$L$183),"")</f>
        <v/>
      </c>
      <c r="M183" s="6">
        <f>IFERROR(IF(OR($A183="",NOT(ISTEXT($A183))),"",'Materials'!$M$183),"")</f>
        <v/>
      </c>
      <c r="P183" s="6">
        <f>IFERROR(IF(AND(ISTEXT('Materials'!$A$185),'Materials'!$A$185&lt;&gt;"",'Materials'!$M$185="SHORTAGE"),'Materials'!$A$185,""),"")</f>
        <v/>
      </c>
      <c r="Q183" s="3">
        <f>IFERROR(IF(OR($P183="",NOT(ISTEXT($P183))),"",'Materials'!$B$185),"")</f>
        <v/>
      </c>
      <c r="R183" s="3">
        <f>IFERROR(IF(OR($P183="",NOT(ISTEXT($P183))),"",'Materials'!$C$185),"")</f>
        <v/>
      </c>
      <c r="S183" s="6">
        <f>IFERROR(IF(OR($P183="",NOT(ISTEXT($P183))),"",'Materials'!$D$185),"")</f>
        <v/>
      </c>
      <c r="T183" s="3">
        <f>IFERROR(IF(OR($P183="",NOT(ISTEXT($P183))),"",'Materials'!$E$185),"")</f>
        <v/>
      </c>
      <c r="U183" s="7">
        <f>IFERROR(IF(OR($P183="",NOT(ISTEXT($P183))),"",'Materials'!$J$185),"")</f>
        <v/>
      </c>
      <c r="V183" s="7">
        <f>IFERROR(IF(OR($P183="",NOT(ISTEXT($P183))),"",'Materials'!$K$185),"")</f>
        <v/>
      </c>
      <c r="W183" s="7">
        <f>IFERROR(IF(OR($P183="",NOT(ISTEXT($P183))),"",'Materials'!$L$185),"")</f>
        <v/>
      </c>
    </row>
    <row r="184" ht="28" customHeight="1">
      <c r="A184" s="6">
        <f>IFERROR(IF(OR('Materials'!$A$184="",NOT(ISTEXT('Materials'!$A$184))),"",'Materials'!$A$184),"")</f>
        <v/>
      </c>
      <c r="B184" s="3">
        <f>IFERROR(IF(OR($A184="",NOT(ISTEXT($A184))),"",'Materials'!$B$184),"")</f>
        <v/>
      </c>
      <c r="C184" s="3">
        <f>IFERROR(IF(OR($A184="",NOT(ISTEXT($A184))),"",'Materials'!$C$184),"")</f>
        <v/>
      </c>
      <c r="D184" s="6">
        <f>IFERROR(IF(OR($A184="",NOT(ISTEXT($A184))),"",'Materials'!$D$184),"")</f>
        <v/>
      </c>
      <c r="E184" s="3">
        <f>IFERROR(IF(OR($A184="",NOT(ISTEXT($A184))),"",'Materials'!$E$184),"")</f>
        <v/>
      </c>
      <c r="F184" s="7">
        <f>IFERROR(IF(OR($A184="",NOT(ISTEXT($A184))),"",'Materials'!$F$184),"")</f>
        <v/>
      </c>
      <c r="G184" s="7">
        <f>IFERROR(IF(OR($A184="",NOT(ISTEXT($A184))),"",'Materials'!$G$184),"")</f>
        <v/>
      </c>
      <c r="H184" s="7">
        <f>IFERROR(IF(OR($A184="",NOT(ISTEXT($A184))),"",'Materials'!$H$184),"")</f>
        <v/>
      </c>
      <c r="I184" s="7">
        <f>IFERROR(IF(OR($A184="",NOT(ISTEXT($A184))),"",'Materials'!$I$184),"")</f>
        <v/>
      </c>
      <c r="J184" s="7">
        <f>IFERROR(IF(OR($A184="",NOT(ISTEXT($A184))),"",'Materials'!$J$184),"")</f>
        <v/>
      </c>
      <c r="K184" s="7">
        <f>IFERROR(IF(OR($A184="",NOT(ISTEXT($A184))),"",'Materials'!$K$184),"")</f>
        <v/>
      </c>
      <c r="L184" s="7">
        <f>IFERROR(IF(OR($A184="",NOT(ISTEXT($A184))),"",'Materials'!$L$184),"")</f>
        <v/>
      </c>
      <c r="M184" s="6">
        <f>IFERROR(IF(OR($A184="",NOT(ISTEXT($A184))),"",'Materials'!$M$184),"")</f>
        <v/>
      </c>
      <c r="P184" s="6">
        <f>IFERROR(IF(AND(ISTEXT('Materials'!$A$186),'Materials'!$A$186&lt;&gt;"",'Materials'!$M$186="SHORTAGE"),'Materials'!$A$186,""),"")</f>
        <v/>
      </c>
      <c r="Q184" s="3">
        <f>IFERROR(IF(OR($P184="",NOT(ISTEXT($P184))),"",'Materials'!$B$186),"")</f>
        <v/>
      </c>
      <c r="R184" s="3">
        <f>IFERROR(IF(OR($P184="",NOT(ISTEXT($P184))),"",'Materials'!$C$186),"")</f>
        <v/>
      </c>
      <c r="S184" s="6">
        <f>IFERROR(IF(OR($P184="",NOT(ISTEXT($P184))),"",'Materials'!$D$186),"")</f>
        <v/>
      </c>
      <c r="T184" s="3">
        <f>IFERROR(IF(OR($P184="",NOT(ISTEXT($P184))),"",'Materials'!$E$186),"")</f>
        <v/>
      </c>
      <c r="U184" s="7">
        <f>IFERROR(IF(OR($P184="",NOT(ISTEXT($P184))),"",'Materials'!$J$186),"")</f>
        <v/>
      </c>
      <c r="V184" s="7">
        <f>IFERROR(IF(OR($P184="",NOT(ISTEXT($P184))),"",'Materials'!$K$186),"")</f>
        <v/>
      </c>
      <c r="W184" s="7">
        <f>IFERROR(IF(OR($P184="",NOT(ISTEXT($P184))),"",'Materials'!$L$186),"")</f>
        <v/>
      </c>
    </row>
    <row r="185" ht="28" customHeight="1">
      <c r="A185" s="6">
        <f>IFERROR(IF(OR('Materials'!$A$185="",NOT(ISTEXT('Materials'!$A$185))),"",'Materials'!$A$185),"")</f>
        <v/>
      </c>
      <c r="B185" s="3">
        <f>IFERROR(IF(OR($A185="",NOT(ISTEXT($A185))),"",'Materials'!$B$185),"")</f>
        <v/>
      </c>
      <c r="C185" s="3">
        <f>IFERROR(IF(OR($A185="",NOT(ISTEXT($A185))),"",'Materials'!$C$185),"")</f>
        <v/>
      </c>
      <c r="D185" s="6">
        <f>IFERROR(IF(OR($A185="",NOT(ISTEXT($A185))),"",'Materials'!$D$185),"")</f>
        <v/>
      </c>
      <c r="E185" s="3">
        <f>IFERROR(IF(OR($A185="",NOT(ISTEXT($A185))),"",'Materials'!$E$185),"")</f>
        <v/>
      </c>
      <c r="F185" s="7">
        <f>IFERROR(IF(OR($A185="",NOT(ISTEXT($A185))),"",'Materials'!$F$185),"")</f>
        <v/>
      </c>
      <c r="G185" s="7">
        <f>IFERROR(IF(OR($A185="",NOT(ISTEXT($A185))),"",'Materials'!$G$185),"")</f>
        <v/>
      </c>
      <c r="H185" s="7">
        <f>IFERROR(IF(OR($A185="",NOT(ISTEXT($A185))),"",'Materials'!$H$185),"")</f>
        <v/>
      </c>
      <c r="I185" s="7">
        <f>IFERROR(IF(OR($A185="",NOT(ISTEXT($A185))),"",'Materials'!$I$185),"")</f>
        <v/>
      </c>
      <c r="J185" s="7">
        <f>IFERROR(IF(OR($A185="",NOT(ISTEXT($A185))),"",'Materials'!$J$185),"")</f>
        <v/>
      </c>
      <c r="K185" s="7">
        <f>IFERROR(IF(OR($A185="",NOT(ISTEXT($A185))),"",'Materials'!$K$185),"")</f>
        <v/>
      </c>
      <c r="L185" s="7">
        <f>IFERROR(IF(OR($A185="",NOT(ISTEXT($A185))),"",'Materials'!$L$185),"")</f>
        <v/>
      </c>
      <c r="M185" s="6">
        <f>IFERROR(IF(OR($A185="",NOT(ISTEXT($A185))),"",'Materials'!$M$185),"")</f>
        <v/>
      </c>
      <c r="P185" s="6">
        <f>IFERROR(IF(AND(ISTEXT('Materials'!$A$187),'Materials'!$A$187&lt;&gt;"",'Materials'!$M$187="SHORTAGE"),'Materials'!$A$187,""),"")</f>
        <v/>
      </c>
      <c r="Q185" s="3">
        <f>IFERROR(IF(OR($P185="",NOT(ISTEXT($P185))),"",'Materials'!$B$187),"")</f>
        <v/>
      </c>
      <c r="R185" s="3">
        <f>IFERROR(IF(OR($P185="",NOT(ISTEXT($P185))),"",'Materials'!$C$187),"")</f>
        <v/>
      </c>
      <c r="S185" s="6">
        <f>IFERROR(IF(OR($P185="",NOT(ISTEXT($P185))),"",'Materials'!$D$187),"")</f>
        <v/>
      </c>
      <c r="T185" s="3">
        <f>IFERROR(IF(OR($P185="",NOT(ISTEXT($P185))),"",'Materials'!$E$187),"")</f>
        <v/>
      </c>
      <c r="U185" s="7">
        <f>IFERROR(IF(OR($P185="",NOT(ISTEXT($P185))),"",'Materials'!$J$187),"")</f>
        <v/>
      </c>
      <c r="V185" s="7">
        <f>IFERROR(IF(OR($P185="",NOT(ISTEXT($P185))),"",'Materials'!$K$187),"")</f>
        <v/>
      </c>
      <c r="W185" s="7">
        <f>IFERROR(IF(OR($P185="",NOT(ISTEXT($P185))),"",'Materials'!$L$187),"")</f>
        <v/>
      </c>
    </row>
    <row r="186" ht="28" customHeight="1">
      <c r="A186" s="6">
        <f>IFERROR(IF(OR('Materials'!$A$186="",NOT(ISTEXT('Materials'!$A$186))),"",'Materials'!$A$186),"")</f>
        <v/>
      </c>
      <c r="B186" s="3">
        <f>IFERROR(IF(OR($A186="",NOT(ISTEXT($A186))),"",'Materials'!$B$186),"")</f>
        <v/>
      </c>
      <c r="C186" s="3">
        <f>IFERROR(IF(OR($A186="",NOT(ISTEXT($A186))),"",'Materials'!$C$186),"")</f>
        <v/>
      </c>
      <c r="D186" s="6">
        <f>IFERROR(IF(OR($A186="",NOT(ISTEXT($A186))),"",'Materials'!$D$186),"")</f>
        <v/>
      </c>
      <c r="E186" s="3">
        <f>IFERROR(IF(OR($A186="",NOT(ISTEXT($A186))),"",'Materials'!$E$186),"")</f>
        <v/>
      </c>
      <c r="F186" s="7">
        <f>IFERROR(IF(OR($A186="",NOT(ISTEXT($A186))),"",'Materials'!$F$186),"")</f>
        <v/>
      </c>
      <c r="G186" s="7">
        <f>IFERROR(IF(OR($A186="",NOT(ISTEXT($A186))),"",'Materials'!$G$186),"")</f>
        <v/>
      </c>
      <c r="H186" s="7">
        <f>IFERROR(IF(OR($A186="",NOT(ISTEXT($A186))),"",'Materials'!$H$186),"")</f>
        <v/>
      </c>
      <c r="I186" s="7">
        <f>IFERROR(IF(OR($A186="",NOT(ISTEXT($A186))),"",'Materials'!$I$186),"")</f>
        <v/>
      </c>
      <c r="J186" s="7">
        <f>IFERROR(IF(OR($A186="",NOT(ISTEXT($A186))),"",'Materials'!$J$186),"")</f>
        <v/>
      </c>
      <c r="K186" s="7">
        <f>IFERROR(IF(OR($A186="",NOT(ISTEXT($A186))),"",'Materials'!$K$186),"")</f>
        <v/>
      </c>
      <c r="L186" s="7">
        <f>IFERROR(IF(OR($A186="",NOT(ISTEXT($A186))),"",'Materials'!$L$186),"")</f>
        <v/>
      </c>
      <c r="M186" s="6">
        <f>IFERROR(IF(OR($A186="",NOT(ISTEXT($A186))),"",'Materials'!$M$186),"")</f>
        <v/>
      </c>
      <c r="P186" s="6">
        <f>IFERROR(IF(AND(ISTEXT('Materials'!$A$188),'Materials'!$A$188&lt;&gt;"",'Materials'!$M$188="SHORTAGE"),'Materials'!$A$188,""),"")</f>
        <v/>
      </c>
      <c r="Q186" s="3">
        <f>IFERROR(IF(OR($P186="",NOT(ISTEXT($P186))),"",'Materials'!$B$188),"")</f>
        <v/>
      </c>
      <c r="R186" s="3">
        <f>IFERROR(IF(OR($P186="",NOT(ISTEXT($P186))),"",'Materials'!$C$188),"")</f>
        <v/>
      </c>
      <c r="S186" s="6">
        <f>IFERROR(IF(OR($P186="",NOT(ISTEXT($P186))),"",'Materials'!$D$188),"")</f>
        <v/>
      </c>
      <c r="T186" s="3">
        <f>IFERROR(IF(OR($P186="",NOT(ISTEXT($P186))),"",'Materials'!$E$188),"")</f>
        <v/>
      </c>
      <c r="U186" s="7">
        <f>IFERROR(IF(OR($P186="",NOT(ISTEXT($P186))),"",'Materials'!$J$188),"")</f>
        <v/>
      </c>
      <c r="V186" s="7">
        <f>IFERROR(IF(OR($P186="",NOT(ISTEXT($P186))),"",'Materials'!$K$188),"")</f>
        <v/>
      </c>
      <c r="W186" s="7">
        <f>IFERROR(IF(OR($P186="",NOT(ISTEXT($P186))),"",'Materials'!$L$188),"")</f>
        <v/>
      </c>
    </row>
    <row r="187" ht="28" customHeight="1">
      <c r="A187" s="6">
        <f>IFERROR(IF(OR('Materials'!$A$187="",NOT(ISTEXT('Materials'!$A$187))),"",'Materials'!$A$187),"")</f>
        <v/>
      </c>
      <c r="B187" s="3">
        <f>IFERROR(IF(OR($A187="",NOT(ISTEXT($A187))),"",'Materials'!$B$187),"")</f>
        <v/>
      </c>
      <c r="C187" s="3">
        <f>IFERROR(IF(OR($A187="",NOT(ISTEXT($A187))),"",'Materials'!$C$187),"")</f>
        <v/>
      </c>
      <c r="D187" s="6">
        <f>IFERROR(IF(OR($A187="",NOT(ISTEXT($A187))),"",'Materials'!$D$187),"")</f>
        <v/>
      </c>
      <c r="E187" s="3">
        <f>IFERROR(IF(OR($A187="",NOT(ISTEXT($A187))),"",'Materials'!$E$187),"")</f>
        <v/>
      </c>
      <c r="F187" s="7">
        <f>IFERROR(IF(OR($A187="",NOT(ISTEXT($A187))),"",'Materials'!$F$187),"")</f>
        <v/>
      </c>
      <c r="G187" s="7">
        <f>IFERROR(IF(OR($A187="",NOT(ISTEXT($A187))),"",'Materials'!$G$187),"")</f>
        <v/>
      </c>
      <c r="H187" s="7">
        <f>IFERROR(IF(OR($A187="",NOT(ISTEXT($A187))),"",'Materials'!$H$187),"")</f>
        <v/>
      </c>
      <c r="I187" s="7">
        <f>IFERROR(IF(OR($A187="",NOT(ISTEXT($A187))),"",'Materials'!$I$187),"")</f>
        <v/>
      </c>
      <c r="J187" s="7">
        <f>IFERROR(IF(OR($A187="",NOT(ISTEXT($A187))),"",'Materials'!$J$187),"")</f>
        <v/>
      </c>
      <c r="K187" s="7">
        <f>IFERROR(IF(OR($A187="",NOT(ISTEXT($A187))),"",'Materials'!$K$187),"")</f>
        <v/>
      </c>
      <c r="L187" s="7">
        <f>IFERROR(IF(OR($A187="",NOT(ISTEXT($A187))),"",'Materials'!$L$187),"")</f>
        <v/>
      </c>
      <c r="M187" s="6">
        <f>IFERROR(IF(OR($A187="",NOT(ISTEXT($A187))),"",'Materials'!$M$187),"")</f>
        <v/>
      </c>
      <c r="P187" s="6">
        <f>IFERROR(IF(AND(ISTEXT('Materials'!$A$189),'Materials'!$A$189&lt;&gt;"",'Materials'!$M$189="SHORTAGE"),'Materials'!$A$189,""),"")</f>
        <v/>
      </c>
      <c r="Q187" s="3">
        <f>IFERROR(IF(OR($P187="",NOT(ISTEXT($P187))),"",'Materials'!$B$189),"")</f>
        <v/>
      </c>
      <c r="R187" s="3">
        <f>IFERROR(IF(OR($P187="",NOT(ISTEXT($P187))),"",'Materials'!$C$189),"")</f>
        <v/>
      </c>
      <c r="S187" s="6">
        <f>IFERROR(IF(OR($P187="",NOT(ISTEXT($P187))),"",'Materials'!$D$189),"")</f>
        <v/>
      </c>
      <c r="T187" s="3">
        <f>IFERROR(IF(OR($P187="",NOT(ISTEXT($P187))),"",'Materials'!$E$189),"")</f>
        <v/>
      </c>
      <c r="U187" s="7">
        <f>IFERROR(IF(OR($P187="",NOT(ISTEXT($P187))),"",'Materials'!$J$189),"")</f>
        <v/>
      </c>
      <c r="V187" s="7">
        <f>IFERROR(IF(OR($P187="",NOT(ISTEXT($P187))),"",'Materials'!$K$189),"")</f>
        <v/>
      </c>
      <c r="W187" s="7">
        <f>IFERROR(IF(OR($P187="",NOT(ISTEXT($P187))),"",'Materials'!$L$189),"")</f>
        <v/>
      </c>
    </row>
    <row r="188" ht="28" customHeight="1">
      <c r="A188" s="6">
        <f>IFERROR(IF(OR('Materials'!$A$188="",NOT(ISTEXT('Materials'!$A$188))),"",'Materials'!$A$188),"")</f>
        <v/>
      </c>
      <c r="B188" s="3">
        <f>IFERROR(IF(OR($A188="",NOT(ISTEXT($A188))),"",'Materials'!$B$188),"")</f>
        <v/>
      </c>
      <c r="C188" s="3">
        <f>IFERROR(IF(OR($A188="",NOT(ISTEXT($A188))),"",'Materials'!$C$188),"")</f>
        <v/>
      </c>
      <c r="D188" s="6">
        <f>IFERROR(IF(OR($A188="",NOT(ISTEXT($A188))),"",'Materials'!$D$188),"")</f>
        <v/>
      </c>
      <c r="E188" s="3">
        <f>IFERROR(IF(OR($A188="",NOT(ISTEXT($A188))),"",'Materials'!$E$188),"")</f>
        <v/>
      </c>
      <c r="F188" s="7">
        <f>IFERROR(IF(OR($A188="",NOT(ISTEXT($A188))),"",'Materials'!$F$188),"")</f>
        <v/>
      </c>
      <c r="G188" s="7">
        <f>IFERROR(IF(OR($A188="",NOT(ISTEXT($A188))),"",'Materials'!$G$188),"")</f>
        <v/>
      </c>
      <c r="H188" s="7">
        <f>IFERROR(IF(OR($A188="",NOT(ISTEXT($A188))),"",'Materials'!$H$188),"")</f>
        <v/>
      </c>
      <c r="I188" s="7">
        <f>IFERROR(IF(OR($A188="",NOT(ISTEXT($A188))),"",'Materials'!$I$188),"")</f>
        <v/>
      </c>
      <c r="J188" s="7">
        <f>IFERROR(IF(OR($A188="",NOT(ISTEXT($A188))),"",'Materials'!$J$188),"")</f>
        <v/>
      </c>
      <c r="K188" s="7">
        <f>IFERROR(IF(OR($A188="",NOT(ISTEXT($A188))),"",'Materials'!$K$188),"")</f>
        <v/>
      </c>
      <c r="L188" s="7">
        <f>IFERROR(IF(OR($A188="",NOT(ISTEXT($A188))),"",'Materials'!$L$188),"")</f>
        <v/>
      </c>
      <c r="M188" s="6">
        <f>IFERROR(IF(OR($A188="",NOT(ISTEXT($A188))),"",'Materials'!$M$188),"")</f>
        <v/>
      </c>
      <c r="P188" s="6">
        <f>IFERROR(IF(AND(ISTEXT('Materials'!$A$190),'Materials'!$A$190&lt;&gt;"",'Materials'!$M$190="SHORTAGE"),'Materials'!$A$190,""),"")</f>
        <v/>
      </c>
      <c r="Q188" s="3">
        <f>IFERROR(IF(OR($P188="",NOT(ISTEXT($P188))),"",'Materials'!$B$190),"")</f>
        <v/>
      </c>
      <c r="R188" s="3">
        <f>IFERROR(IF(OR($P188="",NOT(ISTEXT($P188))),"",'Materials'!$C$190),"")</f>
        <v/>
      </c>
      <c r="S188" s="6">
        <f>IFERROR(IF(OR($P188="",NOT(ISTEXT($P188))),"",'Materials'!$D$190),"")</f>
        <v/>
      </c>
      <c r="T188" s="3">
        <f>IFERROR(IF(OR($P188="",NOT(ISTEXT($P188))),"",'Materials'!$E$190),"")</f>
        <v/>
      </c>
      <c r="U188" s="7">
        <f>IFERROR(IF(OR($P188="",NOT(ISTEXT($P188))),"",'Materials'!$J$190),"")</f>
        <v/>
      </c>
      <c r="V188" s="7">
        <f>IFERROR(IF(OR($P188="",NOT(ISTEXT($P188))),"",'Materials'!$K$190),"")</f>
        <v/>
      </c>
      <c r="W188" s="7">
        <f>IFERROR(IF(OR($P188="",NOT(ISTEXT($P188))),"",'Materials'!$L$190),"")</f>
        <v/>
      </c>
    </row>
    <row r="189" ht="28" customHeight="1">
      <c r="A189" s="6">
        <f>IFERROR(IF(OR('Materials'!$A$189="",NOT(ISTEXT('Materials'!$A$189))),"",'Materials'!$A$189),"")</f>
        <v/>
      </c>
      <c r="B189" s="3">
        <f>IFERROR(IF(OR($A189="",NOT(ISTEXT($A189))),"",'Materials'!$B$189),"")</f>
        <v/>
      </c>
      <c r="C189" s="3">
        <f>IFERROR(IF(OR($A189="",NOT(ISTEXT($A189))),"",'Materials'!$C$189),"")</f>
        <v/>
      </c>
      <c r="D189" s="6">
        <f>IFERROR(IF(OR($A189="",NOT(ISTEXT($A189))),"",'Materials'!$D$189),"")</f>
        <v/>
      </c>
      <c r="E189" s="3">
        <f>IFERROR(IF(OR($A189="",NOT(ISTEXT($A189))),"",'Materials'!$E$189),"")</f>
        <v/>
      </c>
      <c r="F189" s="7">
        <f>IFERROR(IF(OR($A189="",NOT(ISTEXT($A189))),"",'Materials'!$F$189),"")</f>
        <v/>
      </c>
      <c r="G189" s="7">
        <f>IFERROR(IF(OR($A189="",NOT(ISTEXT($A189))),"",'Materials'!$G$189),"")</f>
        <v/>
      </c>
      <c r="H189" s="7">
        <f>IFERROR(IF(OR($A189="",NOT(ISTEXT($A189))),"",'Materials'!$H$189),"")</f>
        <v/>
      </c>
      <c r="I189" s="7">
        <f>IFERROR(IF(OR($A189="",NOT(ISTEXT($A189))),"",'Materials'!$I$189),"")</f>
        <v/>
      </c>
      <c r="J189" s="7">
        <f>IFERROR(IF(OR($A189="",NOT(ISTEXT($A189))),"",'Materials'!$J$189),"")</f>
        <v/>
      </c>
      <c r="K189" s="7">
        <f>IFERROR(IF(OR($A189="",NOT(ISTEXT($A189))),"",'Materials'!$K$189),"")</f>
        <v/>
      </c>
      <c r="L189" s="7">
        <f>IFERROR(IF(OR($A189="",NOT(ISTEXT($A189))),"",'Materials'!$L$189),"")</f>
        <v/>
      </c>
      <c r="M189" s="6">
        <f>IFERROR(IF(OR($A189="",NOT(ISTEXT($A189))),"",'Materials'!$M$189),"")</f>
        <v/>
      </c>
      <c r="P189" s="6">
        <f>IFERROR(IF(AND(ISTEXT('Materials'!$A$191),'Materials'!$A$191&lt;&gt;"",'Materials'!$M$191="SHORTAGE"),'Materials'!$A$191,""),"")</f>
        <v/>
      </c>
      <c r="Q189" s="3">
        <f>IFERROR(IF(OR($P189="",NOT(ISTEXT($P189))),"",'Materials'!$B$191),"")</f>
        <v/>
      </c>
      <c r="R189" s="3">
        <f>IFERROR(IF(OR($P189="",NOT(ISTEXT($P189))),"",'Materials'!$C$191),"")</f>
        <v/>
      </c>
      <c r="S189" s="6">
        <f>IFERROR(IF(OR($P189="",NOT(ISTEXT($P189))),"",'Materials'!$D$191),"")</f>
        <v/>
      </c>
      <c r="T189" s="3">
        <f>IFERROR(IF(OR($P189="",NOT(ISTEXT($P189))),"",'Materials'!$E$191),"")</f>
        <v/>
      </c>
      <c r="U189" s="7">
        <f>IFERROR(IF(OR($P189="",NOT(ISTEXT($P189))),"",'Materials'!$J$191),"")</f>
        <v/>
      </c>
      <c r="V189" s="7">
        <f>IFERROR(IF(OR($P189="",NOT(ISTEXT($P189))),"",'Materials'!$K$191),"")</f>
        <v/>
      </c>
      <c r="W189" s="7">
        <f>IFERROR(IF(OR($P189="",NOT(ISTEXT($P189))),"",'Materials'!$L$191),"")</f>
        <v/>
      </c>
    </row>
    <row r="190" ht="28" customHeight="1">
      <c r="A190" s="6">
        <f>IFERROR(IF(OR('Materials'!$A$190="",NOT(ISTEXT('Materials'!$A$190))),"",'Materials'!$A$190),"")</f>
        <v/>
      </c>
      <c r="B190" s="3">
        <f>IFERROR(IF(OR($A190="",NOT(ISTEXT($A190))),"",'Materials'!$B$190),"")</f>
        <v/>
      </c>
      <c r="C190" s="3">
        <f>IFERROR(IF(OR($A190="",NOT(ISTEXT($A190))),"",'Materials'!$C$190),"")</f>
        <v/>
      </c>
      <c r="D190" s="6">
        <f>IFERROR(IF(OR($A190="",NOT(ISTEXT($A190))),"",'Materials'!$D$190),"")</f>
        <v/>
      </c>
      <c r="E190" s="3">
        <f>IFERROR(IF(OR($A190="",NOT(ISTEXT($A190))),"",'Materials'!$E$190),"")</f>
        <v/>
      </c>
      <c r="F190" s="7">
        <f>IFERROR(IF(OR($A190="",NOT(ISTEXT($A190))),"",'Materials'!$F$190),"")</f>
        <v/>
      </c>
      <c r="G190" s="7">
        <f>IFERROR(IF(OR($A190="",NOT(ISTEXT($A190))),"",'Materials'!$G$190),"")</f>
        <v/>
      </c>
      <c r="H190" s="7">
        <f>IFERROR(IF(OR($A190="",NOT(ISTEXT($A190))),"",'Materials'!$H$190),"")</f>
        <v/>
      </c>
      <c r="I190" s="7">
        <f>IFERROR(IF(OR($A190="",NOT(ISTEXT($A190))),"",'Materials'!$I$190),"")</f>
        <v/>
      </c>
      <c r="J190" s="7">
        <f>IFERROR(IF(OR($A190="",NOT(ISTEXT($A190))),"",'Materials'!$J$190),"")</f>
        <v/>
      </c>
      <c r="K190" s="7">
        <f>IFERROR(IF(OR($A190="",NOT(ISTEXT($A190))),"",'Materials'!$K$190),"")</f>
        <v/>
      </c>
      <c r="L190" s="7">
        <f>IFERROR(IF(OR($A190="",NOT(ISTEXT($A190))),"",'Materials'!$L$190),"")</f>
        <v/>
      </c>
      <c r="M190" s="6">
        <f>IFERROR(IF(OR($A190="",NOT(ISTEXT($A190))),"",'Materials'!$M$190),"")</f>
        <v/>
      </c>
      <c r="P190" s="6">
        <f>IFERROR(IF(AND(ISTEXT('Materials'!$A$192),'Materials'!$A$192&lt;&gt;"",'Materials'!$M$192="SHORTAGE"),'Materials'!$A$192,""),"")</f>
        <v/>
      </c>
      <c r="Q190" s="3">
        <f>IFERROR(IF(OR($P190="",NOT(ISTEXT($P190))),"",'Materials'!$B$192),"")</f>
        <v/>
      </c>
      <c r="R190" s="3">
        <f>IFERROR(IF(OR($P190="",NOT(ISTEXT($P190))),"",'Materials'!$C$192),"")</f>
        <v/>
      </c>
      <c r="S190" s="6">
        <f>IFERROR(IF(OR($P190="",NOT(ISTEXT($P190))),"",'Materials'!$D$192),"")</f>
        <v/>
      </c>
      <c r="T190" s="3">
        <f>IFERROR(IF(OR($P190="",NOT(ISTEXT($P190))),"",'Materials'!$E$192),"")</f>
        <v/>
      </c>
      <c r="U190" s="7">
        <f>IFERROR(IF(OR($P190="",NOT(ISTEXT($P190))),"",'Materials'!$J$192),"")</f>
        <v/>
      </c>
      <c r="V190" s="7">
        <f>IFERROR(IF(OR($P190="",NOT(ISTEXT($P190))),"",'Materials'!$K$192),"")</f>
        <v/>
      </c>
      <c r="W190" s="7">
        <f>IFERROR(IF(OR($P190="",NOT(ISTEXT($P190))),"",'Materials'!$L$192),"")</f>
        <v/>
      </c>
    </row>
    <row r="191" ht="28" customHeight="1">
      <c r="A191" s="6">
        <f>IFERROR(IF(OR('Materials'!$A$191="",NOT(ISTEXT('Materials'!$A$191))),"",'Materials'!$A$191),"")</f>
        <v/>
      </c>
      <c r="B191" s="3">
        <f>IFERROR(IF(OR($A191="",NOT(ISTEXT($A191))),"",'Materials'!$B$191),"")</f>
        <v/>
      </c>
      <c r="C191" s="3">
        <f>IFERROR(IF(OR($A191="",NOT(ISTEXT($A191))),"",'Materials'!$C$191),"")</f>
        <v/>
      </c>
      <c r="D191" s="6">
        <f>IFERROR(IF(OR($A191="",NOT(ISTEXT($A191))),"",'Materials'!$D$191),"")</f>
        <v/>
      </c>
      <c r="E191" s="3">
        <f>IFERROR(IF(OR($A191="",NOT(ISTEXT($A191))),"",'Materials'!$E$191),"")</f>
        <v/>
      </c>
      <c r="F191" s="7">
        <f>IFERROR(IF(OR($A191="",NOT(ISTEXT($A191))),"",'Materials'!$F$191),"")</f>
        <v/>
      </c>
      <c r="G191" s="7">
        <f>IFERROR(IF(OR($A191="",NOT(ISTEXT($A191))),"",'Materials'!$G$191),"")</f>
        <v/>
      </c>
      <c r="H191" s="7">
        <f>IFERROR(IF(OR($A191="",NOT(ISTEXT($A191))),"",'Materials'!$H$191),"")</f>
        <v/>
      </c>
      <c r="I191" s="7">
        <f>IFERROR(IF(OR($A191="",NOT(ISTEXT($A191))),"",'Materials'!$I$191),"")</f>
        <v/>
      </c>
      <c r="J191" s="7">
        <f>IFERROR(IF(OR($A191="",NOT(ISTEXT($A191))),"",'Materials'!$J$191),"")</f>
        <v/>
      </c>
      <c r="K191" s="7">
        <f>IFERROR(IF(OR($A191="",NOT(ISTEXT($A191))),"",'Materials'!$K$191),"")</f>
        <v/>
      </c>
      <c r="L191" s="7">
        <f>IFERROR(IF(OR($A191="",NOT(ISTEXT($A191))),"",'Materials'!$L$191),"")</f>
        <v/>
      </c>
      <c r="M191" s="6">
        <f>IFERROR(IF(OR($A191="",NOT(ISTEXT($A191))),"",'Materials'!$M$191),"")</f>
        <v/>
      </c>
      <c r="P191" s="6">
        <f>IFERROR(IF(AND(ISTEXT('Materials'!$A$193),'Materials'!$A$193&lt;&gt;"",'Materials'!$M$193="SHORTAGE"),'Materials'!$A$193,""),"")</f>
        <v/>
      </c>
      <c r="Q191" s="3">
        <f>IFERROR(IF(OR($P191="",NOT(ISTEXT($P191))),"",'Materials'!$B$193),"")</f>
        <v/>
      </c>
      <c r="R191" s="3">
        <f>IFERROR(IF(OR($P191="",NOT(ISTEXT($P191))),"",'Materials'!$C$193),"")</f>
        <v/>
      </c>
      <c r="S191" s="6">
        <f>IFERROR(IF(OR($P191="",NOT(ISTEXT($P191))),"",'Materials'!$D$193),"")</f>
        <v/>
      </c>
      <c r="T191" s="3">
        <f>IFERROR(IF(OR($P191="",NOT(ISTEXT($P191))),"",'Materials'!$E$193),"")</f>
        <v/>
      </c>
      <c r="U191" s="7">
        <f>IFERROR(IF(OR($P191="",NOT(ISTEXT($P191))),"",'Materials'!$J$193),"")</f>
        <v/>
      </c>
      <c r="V191" s="7">
        <f>IFERROR(IF(OR($P191="",NOT(ISTEXT($P191))),"",'Materials'!$K$193),"")</f>
        <v/>
      </c>
      <c r="W191" s="7">
        <f>IFERROR(IF(OR($P191="",NOT(ISTEXT($P191))),"",'Materials'!$L$193),"")</f>
        <v/>
      </c>
    </row>
    <row r="192" ht="28" customHeight="1">
      <c r="A192" s="6">
        <f>IFERROR(IF(OR('Materials'!$A$192="",NOT(ISTEXT('Materials'!$A$192))),"",'Materials'!$A$192),"")</f>
        <v/>
      </c>
      <c r="B192" s="3">
        <f>IFERROR(IF(OR($A192="",NOT(ISTEXT($A192))),"",'Materials'!$B$192),"")</f>
        <v/>
      </c>
      <c r="C192" s="3">
        <f>IFERROR(IF(OR($A192="",NOT(ISTEXT($A192))),"",'Materials'!$C$192),"")</f>
        <v/>
      </c>
      <c r="D192" s="6">
        <f>IFERROR(IF(OR($A192="",NOT(ISTEXT($A192))),"",'Materials'!$D$192),"")</f>
        <v/>
      </c>
      <c r="E192" s="3">
        <f>IFERROR(IF(OR($A192="",NOT(ISTEXT($A192))),"",'Materials'!$E$192),"")</f>
        <v/>
      </c>
      <c r="F192" s="7">
        <f>IFERROR(IF(OR($A192="",NOT(ISTEXT($A192))),"",'Materials'!$F$192),"")</f>
        <v/>
      </c>
      <c r="G192" s="7">
        <f>IFERROR(IF(OR($A192="",NOT(ISTEXT($A192))),"",'Materials'!$G$192),"")</f>
        <v/>
      </c>
      <c r="H192" s="7">
        <f>IFERROR(IF(OR($A192="",NOT(ISTEXT($A192))),"",'Materials'!$H$192),"")</f>
        <v/>
      </c>
      <c r="I192" s="7">
        <f>IFERROR(IF(OR($A192="",NOT(ISTEXT($A192))),"",'Materials'!$I$192),"")</f>
        <v/>
      </c>
      <c r="J192" s="7">
        <f>IFERROR(IF(OR($A192="",NOT(ISTEXT($A192))),"",'Materials'!$J$192),"")</f>
        <v/>
      </c>
      <c r="K192" s="7">
        <f>IFERROR(IF(OR($A192="",NOT(ISTEXT($A192))),"",'Materials'!$K$192),"")</f>
        <v/>
      </c>
      <c r="L192" s="7">
        <f>IFERROR(IF(OR($A192="",NOT(ISTEXT($A192))),"",'Materials'!$L$192),"")</f>
        <v/>
      </c>
      <c r="M192" s="6">
        <f>IFERROR(IF(OR($A192="",NOT(ISTEXT($A192))),"",'Materials'!$M$192),"")</f>
        <v/>
      </c>
      <c r="P192" s="6">
        <f>IFERROR(IF(AND(ISTEXT('Materials'!$A$194),'Materials'!$A$194&lt;&gt;"",'Materials'!$M$194="SHORTAGE"),'Materials'!$A$194,""),"")</f>
        <v/>
      </c>
      <c r="Q192" s="3">
        <f>IFERROR(IF(OR($P192="",NOT(ISTEXT($P192))),"",'Materials'!$B$194),"")</f>
        <v/>
      </c>
      <c r="R192" s="3">
        <f>IFERROR(IF(OR($P192="",NOT(ISTEXT($P192))),"",'Materials'!$C$194),"")</f>
        <v/>
      </c>
      <c r="S192" s="6">
        <f>IFERROR(IF(OR($P192="",NOT(ISTEXT($P192))),"",'Materials'!$D$194),"")</f>
        <v/>
      </c>
      <c r="T192" s="3">
        <f>IFERROR(IF(OR($P192="",NOT(ISTEXT($P192))),"",'Materials'!$E$194),"")</f>
        <v/>
      </c>
      <c r="U192" s="7">
        <f>IFERROR(IF(OR($P192="",NOT(ISTEXT($P192))),"",'Materials'!$J$194),"")</f>
        <v/>
      </c>
      <c r="V192" s="7">
        <f>IFERROR(IF(OR($P192="",NOT(ISTEXT($P192))),"",'Materials'!$K$194),"")</f>
        <v/>
      </c>
      <c r="W192" s="7">
        <f>IFERROR(IF(OR($P192="",NOT(ISTEXT($P192))),"",'Materials'!$L$194),"")</f>
        <v/>
      </c>
    </row>
    <row r="193" ht="28" customHeight="1">
      <c r="A193" s="6">
        <f>IFERROR(IF(OR('Materials'!$A$193="",NOT(ISTEXT('Materials'!$A$193))),"",'Materials'!$A$193),"")</f>
        <v/>
      </c>
      <c r="B193" s="3">
        <f>IFERROR(IF(OR($A193="",NOT(ISTEXT($A193))),"",'Materials'!$B$193),"")</f>
        <v/>
      </c>
      <c r="C193" s="3">
        <f>IFERROR(IF(OR($A193="",NOT(ISTEXT($A193))),"",'Materials'!$C$193),"")</f>
        <v/>
      </c>
      <c r="D193" s="6">
        <f>IFERROR(IF(OR($A193="",NOT(ISTEXT($A193))),"",'Materials'!$D$193),"")</f>
        <v/>
      </c>
      <c r="E193" s="3">
        <f>IFERROR(IF(OR($A193="",NOT(ISTEXT($A193))),"",'Materials'!$E$193),"")</f>
        <v/>
      </c>
      <c r="F193" s="7">
        <f>IFERROR(IF(OR($A193="",NOT(ISTEXT($A193))),"",'Materials'!$F$193),"")</f>
        <v/>
      </c>
      <c r="G193" s="7">
        <f>IFERROR(IF(OR($A193="",NOT(ISTEXT($A193))),"",'Materials'!$G$193),"")</f>
        <v/>
      </c>
      <c r="H193" s="7">
        <f>IFERROR(IF(OR($A193="",NOT(ISTEXT($A193))),"",'Materials'!$H$193),"")</f>
        <v/>
      </c>
      <c r="I193" s="7">
        <f>IFERROR(IF(OR($A193="",NOT(ISTEXT($A193))),"",'Materials'!$I$193),"")</f>
        <v/>
      </c>
      <c r="J193" s="7">
        <f>IFERROR(IF(OR($A193="",NOT(ISTEXT($A193))),"",'Materials'!$J$193),"")</f>
        <v/>
      </c>
      <c r="K193" s="7">
        <f>IFERROR(IF(OR($A193="",NOT(ISTEXT($A193))),"",'Materials'!$K$193),"")</f>
        <v/>
      </c>
      <c r="L193" s="7">
        <f>IFERROR(IF(OR($A193="",NOT(ISTEXT($A193))),"",'Materials'!$L$193),"")</f>
        <v/>
      </c>
      <c r="M193" s="6">
        <f>IFERROR(IF(OR($A193="",NOT(ISTEXT($A193))),"",'Materials'!$M$193),"")</f>
        <v/>
      </c>
      <c r="P193" s="6">
        <f>IFERROR(IF(AND(ISTEXT('Materials'!$A$195),'Materials'!$A$195&lt;&gt;"",'Materials'!$M$195="SHORTAGE"),'Materials'!$A$195,""),"")</f>
        <v/>
      </c>
      <c r="Q193" s="3">
        <f>IFERROR(IF(OR($P193="",NOT(ISTEXT($P193))),"",'Materials'!$B$195),"")</f>
        <v/>
      </c>
      <c r="R193" s="3">
        <f>IFERROR(IF(OR($P193="",NOT(ISTEXT($P193))),"",'Materials'!$C$195),"")</f>
        <v/>
      </c>
      <c r="S193" s="6">
        <f>IFERROR(IF(OR($P193="",NOT(ISTEXT($P193))),"",'Materials'!$D$195),"")</f>
        <v/>
      </c>
      <c r="T193" s="3">
        <f>IFERROR(IF(OR($P193="",NOT(ISTEXT($P193))),"",'Materials'!$E$195),"")</f>
        <v/>
      </c>
      <c r="U193" s="7">
        <f>IFERROR(IF(OR($P193="",NOT(ISTEXT($P193))),"",'Materials'!$J$195),"")</f>
        <v/>
      </c>
      <c r="V193" s="7">
        <f>IFERROR(IF(OR($P193="",NOT(ISTEXT($P193))),"",'Materials'!$K$195),"")</f>
        <v/>
      </c>
      <c r="W193" s="7">
        <f>IFERROR(IF(OR($P193="",NOT(ISTEXT($P193))),"",'Materials'!$L$195),"")</f>
        <v/>
      </c>
    </row>
    <row r="194" ht="28" customHeight="1">
      <c r="A194" s="6">
        <f>IFERROR(IF(OR('Materials'!$A$194="",NOT(ISTEXT('Materials'!$A$194))),"",'Materials'!$A$194),"")</f>
        <v/>
      </c>
      <c r="B194" s="3">
        <f>IFERROR(IF(OR($A194="",NOT(ISTEXT($A194))),"",'Materials'!$B$194),"")</f>
        <v/>
      </c>
      <c r="C194" s="3">
        <f>IFERROR(IF(OR($A194="",NOT(ISTEXT($A194))),"",'Materials'!$C$194),"")</f>
        <v/>
      </c>
      <c r="D194" s="6">
        <f>IFERROR(IF(OR($A194="",NOT(ISTEXT($A194))),"",'Materials'!$D$194),"")</f>
        <v/>
      </c>
      <c r="E194" s="3">
        <f>IFERROR(IF(OR($A194="",NOT(ISTEXT($A194))),"",'Materials'!$E$194),"")</f>
        <v/>
      </c>
      <c r="F194" s="7">
        <f>IFERROR(IF(OR($A194="",NOT(ISTEXT($A194))),"",'Materials'!$F$194),"")</f>
        <v/>
      </c>
      <c r="G194" s="7">
        <f>IFERROR(IF(OR($A194="",NOT(ISTEXT($A194))),"",'Materials'!$G$194),"")</f>
        <v/>
      </c>
      <c r="H194" s="7">
        <f>IFERROR(IF(OR($A194="",NOT(ISTEXT($A194))),"",'Materials'!$H$194),"")</f>
        <v/>
      </c>
      <c r="I194" s="7">
        <f>IFERROR(IF(OR($A194="",NOT(ISTEXT($A194))),"",'Materials'!$I$194),"")</f>
        <v/>
      </c>
      <c r="J194" s="7">
        <f>IFERROR(IF(OR($A194="",NOT(ISTEXT($A194))),"",'Materials'!$J$194),"")</f>
        <v/>
      </c>
      <c r="K194" s="7">
        <f>IFERROR(IF(OR($A194="",NOT(ISTEXT($A194))),"",'Materials'!$K$194),"")</f>
        <v/>
      </c>
      <c r="L194" s="7">
        <f>IFERROR(IF(OR($A194="",NOT(ISTEXT($A194))),"",'Materials'!$L$194),"")</f>
        <v/>
      </c>
      <c r="M194" s="6">
        <f>IFERROR(IF(OR($A194="",NOT(ISTEXT($A194))),"",'Materials'!$M$194),"")</f>
        <v/>
      </c>
      <c r="P194" s="6">
        <f>IFERROR(IF(AND(ISTEXT('Materials'!$A$196),'Materials'!$A$196&lt;&gt;"",'Materials'!$M$196="SHORTAGE"),'Materials'!$A$196,""),"")</f>
        <v/>
      </c>
      <c r="Q194" s="3">
        <f>IFERROR(IF(OR($P194="",NOT(ISTEXT($P194))),"",'Materials'!$B$196),"")</f>
        <v/>
      </c>
      <c r="R194" s="3">
        <f>IFERROR(IF(OR($P194="",NOT(ISTEXT($P194))),"",'Materials'!$C$196),"")</f>
        <v/>
      </c>
      <c r="S194" s="6">
        <f>IFERROR(IF(OR($P194="",NOT(ISTEXT($P194))),"",'Materials'!$D$196),"")</f>
        <v/>
      </c>
      <c r="T194" s="3">
        <f>IFERROR(IF(OR($P194="",NOT(ISTEXT($P194))),"",'Materials'!$E$196),"")</f>
        <v/>
      </c>
      <c r="U194" s="7">
        <f>IFERROR(IF(OR($P194="",NOT(ISTEXT($P194))),"",'Materials'!$J$196),"")</f>
        <v/>
      </c>
      <c r="V194" s="7">
        <f>IFERROR(IF(OR($P194="",NOT(ISTEXT($P194))),"",'Materials'!$K$196),"")</f>
        <v/>
      </c>
      <c r="W194" s="7">
        <f>IFERROR(IF(OR($P194="",NOT(ISTEXT($P194))),"",'Materials'!$L$196),"")</f>
        <v/>
      </c>
    </row>
    <row r="195" ht="28" customHeight="1">
      <c r="A195" s="6">
        <f>IFERROR(IF(OR('Materials'!$A$195="",NOT(ISTEXT('Materials'!$A$195))),"",'Materials'!$A$195),"")</f>
        <v/>
      </c>
      <c r="B195" s="3">
        <f>IFERROR(IF(OR($A195="",NOT(ISTEXT($A195))),"",'Materials'!$B$195),"")</f>
        <v/>
      </c>
      <c r="C195" s="3">
        <f>IFERROR(IF(OR($A195="",NOT(ISTEXT($A195))),"",'Materials'!$C$195),"")</f>
        <v/>
      </c>
      <c r="D195" s="6">
        <f>IFERROR(IF(OR($A195="",NOT(ISTEXT($A195))),"",'Materials'!$D$195),"")</f>
        <v/>
      </c>
      <c r="E195" s="3">
        <f>IFERROR(IF(OR($A195="",NOT(ISTEXT($A195))),"",'Materials'!$E$195),"")</f>
        <v/>
      </c>
      <c r="F195" s="7">
        <f>IFERROR(IF(OR($A195="",NOT(ISTEXT($A195))),"",'Materials'!$F$195),"")</f>
        <v/>
      </c>
      <c r="G195" s="7">
        <f>IFERROR(IF(OR($A195="",NOT(ISTEXT($A195))),"",'Materials'!$G$195),"")</f>
        <v/>
      </c>
      <c r="H195" s="7">
        <f>IFERROR(IF(OR($A195="",NOT(ISTEXT($A195))),"",'Materials'!$H$195),"")</f>
        <v/>
      </c>
      <c r="I195" s="7">
        <f>IFERROR(IF(OR($A195="",NOT(ISTEXT($A195))),"",'Materials'!$I$195),"")</f>
        <v/>
      </c>
      <c r="J195" s="7">
        <f>IFERROR(IF(OR($A195="",NOT(ISTEXT($A195))),"",'Materials'!$J$195),"")</f>
        <v/>
      </c>
      <c r="K195" s="7">
        <f>IFERROR(IF(OR($A195="",NOT(ISTEXT($A195))),"",'Materials'!$K$195),"")</f>
        <v/>
      </c>
      <c r="L195" s="7">
        <f>IFERROR(IF(OR($A195="",NOT(ISTEXT($A195))),"",'Materials'!$L$195),"")</f>
        <v/>
      </c>
      <c r="M195" s="6">
        <f>IFERROR(IF(OR($A195="",NOT(ISTEXT($A195))),"",'Materials'!$M$195),"")</f>
        <v/>
      </c>
      <c r="P195" s="6">
        <f>IFERROR(IF(AND(ISTEXT('Materials'!$A$197),'Materials'!$A$197&lt;&gt;"",'Materials'!$M$197="SHORTAGE"),'Materials'!$A$197,""),"")</f>
        <v/>
      </c>
      <c r="Q195" s="3">
        <f>IFERROR(IF(OR($P195="",NOT(ISTEXT($P195))),"",'Materials'!$B$197),"")</f>
        <v/>
      </c>
      <c r="R195" s="3">
        <f>IFERROR(IF(OR($P195="",NOT(ISTEXT($P195))),"",'Materials'!$C$197),"")</f>
        <v/>
      </c>
      <c r="S195" s="6">
        <f>IFERROR(IF(OR($P195="",NOT(ISTEXT($P195))),"",'Materials'!$D$197),"")</f>
        <v/>
      </c>
      <c r="T195" s="3">
        <f>IFERROR(IF(OR($P195="",NOT(ISTEXT($P195))),"",'Materials'!$E$197),"")</f>
        <v/>
      </c>
      <c r="U195" s="7">
        <f>IFERROR(IF(OR($P195="",NOT(ISTEXT($P195))),"",'Materials'!$J$197),"")</f>
        <v/>
      </c>
      <c r="V195" s="7">
        <f>IFERROR(IF(OR($P195="",NOT(ISTEXT($P195))),"",'Materials'!$K$197),"")</f>
        <v/>
      </c>
      <c r="W195" s="7">
        <f>IFERROR(IF(OR($P195="",NOT(ISTEXT($P195))),"",'Materials'!$L$197),"")</f>
        <v/>
      </c>
    </row>
    <row r="196" ht="28" customHeight="1">
      <c r="A196" s="6">
        <f>IFERROR(IF(OR('Materials'!$A$196="",NOT(ISTEXT('Materials'!$A$196))),"",'Materials'!$A$196),"")</f>
        <v/>
      </c>
      <c r="B196" s="3">
        <f>IFERROR(IF(OR($A196="",NOT(ISTEXT($A196))),"",'Materials'!$B$196),"")</f>
        <v/>
      </c>
      <c r="C196" s="3">
        <f>IFERROR(IF(OR($A196="",NOT(ISTEXT($A196))),"",'Materials'!$C$196),"")</f>
        <v/>
      </c>
      <c r="D196" s="6">
        <f>IFERROR(IF(OR($A196="",NOT(ISTEXT($A196))),"",'Materials'!$D$196),"")</f>
        <v/>
      </c>
      <c r="E196" s="3">
        <f>IFERROR(IF(OR($A196="",NOT(ISTEXT($A196))),"",'Materials'!$E$196),"")</f>
        <v/>
      </c>
      <c r="F196" s="7">
        <f>IFERROR(IF(OR($A196="",NOT(ISTEXT($A196))),"",'Materials'!$F$196),"")</f>
        <v/>
      </c>
      <c r="G196" s="7">
        <f>IFERROR(IF(OR($A196="",NOT(ISTEXT($A196))),"",'Materials'!$G$196),"")</f>
        <v/>
      </c>
      <c r="H196" s="7">
        <f>IFERROR(IF(OR($A196="",NOT(ISTEXT($A196))),"",'Materials'!$H$196),"")</f>
        <v/>
      </c>
      <c r="I196" s="7">
        <f>IFERROR(IF(OR($A196="",NOT(ISTEXT($A196))),"",'Materials'!$I$196),"")</f>
        <v/>
      </c>
      <c r="J196" s="7">
        <f>IFERROR(IF(OR($A196="",NOT(ISTEXT($A196))),"",'Materials'!$J$196),"")</f>
        <v/>
      </c>
      <c r="K196" s="7">
        <f>IFERROR(IF(OR($A196="",NOT(ISTEXT($A196))),"",'Materials'!$K$196),"")</f>
        <v/>
      </c>
      <c r="L196" s="7">
        <f>IFERROR(IF(OR($A196="",NOT(ISTEXT($A196))),"",'Materials'!$L$196),"")</f>
        <v/>
      </c>
      <c r="M196" s="6">
        <f>IFERROR(IF(OR($A196="",NOT(ISTEXT($A196))),"",'Materials'!$M$196),"")</f>
        <v/>
      </c>
      <c r="P196" s="6">
        <f>IFERROR(IF(AND(ISTEXT('Materials'!$A$198),'Materials'!$A$198&lt;&gt;"",'Materials'!$M$198="SHORTAGE"),'Materials'!$A$198,""),"")</f>
        <v/>
      </c>
      <c r="Q196" s="3">
        <f>IFERROR(IF(OR($P196="",NOT(ISTEXT($P196))),"",'Materials'!$B$198),"")</f>
        <v/>
      </c>
      <c r="R196" s="3">
        <f>IFERROR(IF(OR($P196="",NOT(ISTEXT($P196))),"",'Materials'!$C$198),"")</f>
        <v/>
      </c>
      <c r="S196" s="6">
        <f>IFERROR(IF(OR($P196="",NOT(ISTEXT($P196))),"",'Materials'!$D$198),"")</f>
        <v/>
      </c>
      <c r="T196" s="3">
        <f>IFERROR(IF(OR($P196="",NOT(ISTEXT($P196))),"",'Materials'!$E$198),"")</f>
        <v/>
      </c>
      <c r="U196" s="7">
        <f>IFERROR(IF(OR($P196="",NOT(ISTEXT($P196))),"",'Materials'!$J$198),"")</f>
        <v/>
      </c>
      <c r="V196" s="7">
        <f>IFERROR(IF(OR($P196="",NOT(ISTEXT($P196))),"",'Materials'!$K$198),"")</f>
        <v/>
      </c>
      <c r="W196" s="7">
        <f>IFERROR(IF(OR($P196="",NOT(ISTEXT($P196))),"",'Materials'!$L$198),"")</f>
        <v/>
      </c>
    </row>
    <row r="197" ht="28" customHeight="1">
      <c r="A197" s="6">
        <f>IFERROR(IF(OR('Materials'!$A$197="",NOT(ISTEXT('Materials'!$A$197))),"",'Materials'!$A$197),"")</f>
        <v/>
      </c>
      <c r="B197" s="3">
        <f>IFERROR(IF(OR($A197="",NOT(ISTEXT($A197))),"",'Materials'!$B$197),"")</f>
        <v/>
      </c>
      <c r="C197" s="3">
        <f>IFERROR(IF(OR($A197="",NOT(ISTEXT($A197))),"",'Materials'!$C$197),"")</f>
        <v/>
      </c>
      <c r="D197" s="6">
        <f>IFERROR(IF(OR($A197="",NOT(ISTEXT($A197))),"",'Materials'!$D$197),"")</f>
        <v/>
      </c>
      <c r="E197" s="3">
        <f>IFERROR(IF(OR($A197="",NOT(ISTEXT($A197))),"",'Materials'!$E$197),"")</f>
        <v/>
      </c>
      <c r="F197" s="7">
        <f>IFERROR(IF(OR($A197="",NOT(ISTEXT($A197))),"",'Materials'!$F$197),"")</f>
        <v/>
      </c>
      <c r="G197" s="7">
        <f>IFERROR(IF(OR($A197="",NOT(ISTEXT($A197))),"",'Materials'!$G$197),"")</f>
        <v/>
      </c>
      <c r="H197" s="7">
        <f>IFERROR(IF(OR($A197="",NOT(ISTEXT($A197))),"",'Materials'!$H$197),"")</f>
        <v/>
      </c>
      <c r="I197" s="7">
        <f>IFERROR(IF(OR($A197="",NOT(ISTEXT($A197))),"",'Materials'!$I$197),"")</f>
        <v/>
      </c>
      <c r="J197" s="7">
        <f>IFERROR(IF(OR($A197="",NOT(ISTEXT($A197))),"",'Materials'!$J$197),"")</f>
        <v/>
      </c>
      <c r="K197" s="7">
        <f>IFERROR(IF(OR($A197="",NOT(ISTEXT($A197))),"",'Materials'!$K$197),"")</f>
        <v/>
      </c>
      <c r="L197" s="7">
        <f>IFERROR(IF(OR($A197="",NOT(ISTEXT($A197))),"",'Materials'!$L$197),"")</f>
        <v/>
      </c>
      <c r="M197" s="6">
        <f>IFERROR(IF(OR($A197="",NOT(ISTEXT($A197))),"",'Materials'!$M$197),"")</f>
        <v/>
      </c>
      <c r="P197" s="6">
        <f>IFERROR(IF(AND(ISTEXT('Materials'!$A$199),'Materials'!$A$199&lt;&gt;"",'Materials'!$M$199="SHORTAGE"),'Materials'!$A$199,""),"")</f>
        <v/>
      </c>
      <c r="Q197" s="3">
        <f>IFERROR(IF(OR($P197="",NOT(ISTEXT($P197))),"",'Materials'!$B$199),"")</f>
        <v/>
      </c>
      <c r="R197" s="3">
        <f>IFERROR(IF(OR($P197="",NOT(ISTEXT($P197))),"",'Materials'!$C$199),"")</f>
        <v/>
      </c>
      <c r="S197" s="6">
        <f>IFERROR(IF(OR($P197="",NOT(ISTEXT($P197))),"",'Materials'!$D$199),"")</f>
        <v/>
      </c>
      <c r="T197" s="3">
        <f>IFERROR(IF(OR($P197="",NOT(ISTEXT($P197))),"",'Materials'!$E$199),"")</f>
        <v/>
      </c>
      <c r="U197" s="7">
        <f>IFERROR(IF(OR($P197="",NOT(ISTEXT($P197))),"",'Materials'!$J$199),"")</f>
        <v/>
      </c>
      <c r="V197" s="7">
        <f>IFERROR(IF(OR($P197="",NOT(ISTEXT($P197))),"",'Materials'!$K$199),"")</f>
        <v/>
      </c>
      <c r="W197" s="7">
        <f>IFERROR(IF(OR($P197="",NOT(ISTEXT($P197))),"",'Materials'!$L$199),"")</f>
        <v/>
      </c>
    </row>
    <row r="198" ht="28" customHeight="1">
      <c r="A198" s="6">
        <f>IFERROR(IF(OR('Materials'!$A$198="",NOT(ISTEXT('Materials'!$A$198))),"",'Materials'!$A$198),"")</f>
        <v/>
      </c>
      <c r="B198" s="3">
        <f>IFERROR(IF(OR($A198="",NOT(ISTEXT($A198))),"",'Materials'!$B$198),"")</f>
        <v/>
      </c>
      <c r="C198" s="3">
        <f>IFERROR(IF(OR($A198="",NOT(ISTEXT($A198))),"",'Materials'!$C$198),"")</f>
        <v/>
      </c>
      <c r="D198" s="6">
        <f>IFERROR(IF(OR($A198="",NOT(ISTEXT($A198))),"",'Materials'!$D$198),"")</f>
        <v/>
      </c>
      <c r="E198" s="3">
        <f>IFERROR(IF(OR($A198="",NOT(ISTEXT($A198))),"",'Materials'!$E$198),"")</f>
        <v/>
      </c>
      <c r="F198" s="7">
        <f>IFERROR(IF(OR($A198="",NOT(ISTEXT($A198))),"",'Materials'!$F$198),"")</f>
        <v/>
      </c>
      <c r="G198" s="7">
        <f>IFERROR(IF(OR($A198="",NOT(ISTEXT($A198))),"",'Materials'!$G$198),"")</f>
        <v/>
      </c>
      <c r="H198" s="7">
        <f>IFERROR(IF(OR($A198="",NOT(ISTEXT($A198))),"",'Materials'!$H$198),"")</f>
        <v/>
      </c>
      <c r="I198" s="7">
        <f>IFERROR(IF(OR($A198="",NOT(ISTEXT($A198))),"",'Materials'!$I$198),"")</f>
        <v/>
      </c>
      <c r="J198" s="7">
        <f>IFERROR(IF(OR($A198="",NOT(ISTEXT($A198))),"",'Materials'!$J$198),"")</f>
        <v/>
      </c>
      <c r="K198" s="7">
        <f>IFERROR(IF(OR($A198="",NOT(ISTEXT($A198))),"",'Materials'!$K$198),"")</f>
        <v/>
      </c>
      <c r="L198" s="7">
        <f>IFERROR(IF(OR($A198="",NOT(ISTEXT($A198))),"",'Materials'!$L$198),"")</f>
        <v/>
      </c>
      <c r="M198" s="6">
        <f>IFERROR(IF(OR($A198="",NOT(ISTEXT($A198))),"",'Materials'!$M$198),"")</f>
        <v/>
      </c>
      <c r="P198" s="6">
        <f>IFERROR(IF(AND(ISTEXT('Materials'!$A$200),'Materials'!$A$200&lt;&gt;"",'Materials'!$M$200="SHORTAGE"),'Materials'!$A$200,""),"")</f>
        <v/>
      </c>
      <c r="Q198" s="3">
        <f>IFERROR(IF(OR($P198="",NOT(ISTEXT($P198))),"",'Materials'!$B$200),"")</f>
        <v/>
      </c>
      <c r="R198" s="3">
        <f>IFERROR(IF(OR($P198="",NOT(ISTEXT($P198))),"",'Materials'!$C$200),"")</f>
        <v/>
      </c>
      <c r="S198" s="6">
        <f>IFERROR(IF(OR($P198="",NOT(ISTEXT($P198))),"",'Materials'!$D$200),"")</f>
        <v/>
      </c>
      <c r="T198" s="3">
        <f>IFERROR(IF(OR($P198="",NOT(ISTEXT($P198))),"",'Materials'!$E$200),"")</f>
        <v/>
      </c>
      <c r="U198" s="7">
        <f>IFERROR(IF(OR($P198="",NOT(ISTEXT($P198))),"",'Materials'!$J$200),"")</f>
        <v/>
      </c>
      <c r="V198" s="7">
        <f>IFERROR(IF(OR($P198="",NOT(ISTEXT($P198))),"",'Materials'!$K$200),"")</f>
        <v/>
      </c>
      <c r="W198" s="7">
        <f>IFERROR(IF(OR($P198="",NOT(ISTEXT($P198))),"",'Materials'!$L$200),"")</f>
        <v/>
      </c>
    </row>
    <row r="199" ht="28" customHeight="1">
      <c r="A199" s="6">
        <f>IFERROR(IF(OR('Materials'!$A$199="",NOT(ISTEXT('Materials'!$A$199))),"",'Materials'!$A$199),"")</f>
        <v/>
      </c>
      <c r="B199" s="3">
        <f>IFERROR(IF(OR($A199="",NOT(ISTEXT($A199))),"",'Materials'!$B$199),"")</f>
        <v/>
      </c>
      <c r="C199" s="3">
        <f>IFERROR(IF(OR($A199="",NOT(ISTEXT($A199))),"",'Materials'!$C$199),"")</f>
        <v/>
      </c>
      <c r="D199" s="6">
        <f>IFERROR(IF(OR($A199="",NOT(ISTEXT($A199))),"",'Materials'!$D$199),"")</f>
        <v/>
      </c>
      <c r="E199" s="3">
        <f>IFERROR(IF(OR($A199="",NOT(ISTEXT($A199))),"",'Materials'!$E$199),"")</f>
        <v/>
      </c>
      <c r="F199" s="7">
        <f>IFERROR(IF(OR($A199="",NOT(ISTEXT($A199))),"",'Materials'!$F$199),"")</f>
        <v/>
      </c>
      <c r="G199" s="7">
        <f>IFERROR(IF(OR($A199="",NOT(ISTEXT($A199))),"",'Materials'!$G$199),"")</f>
        <v/>
      </c>
      <c r="H199" s="7">
        <f>IFERROR(IF(OR($A199="",NOT(ISTEXT($A199))),"",'Materials'!$H$199),"")</f>
        <v/>
      </c>
      <c r="I199" s="7">
        <f>IFERROR(IF(OR($A199="",NOT(ISTEXT($A199))),"",'Materials'!$I$199),"")</f>
        <v/>
      </c>
      <c r="J199" s="7">
        <f>IFERROR(IF(OR($A199="",NOT(ISTEXT($A199))),"",'Materials'!$J$199),"")</f>
        <v/>
      </c>
      <c r="K199" s="7">
        <f>IFERROR(IF(OR($A199="",NOT(ISTEXT($A199))),"",'Materials'!$K$199),"")</f>
        <v/>
      </c>
      <c r="L199" s="7">
        <f>IFERROR(IF(OR($A199="",NOT(ISTEXT($A199))),"",'Materials'!$L$199),"")</f>
        <v/>
      </c>
      <c r="M199" s="6">
        <f>IFERROR(IF(OR($A199="",NOT(ISTEXT($A199))),"",'Materials'!$M$199),"")</f>
        <v/>
      </c>
      <c r="P199" s="6">
        <f>IFERROR(IF(AND(ISTEXT('Materials'!$A$201),'Materials'!$A$201&lt;&gt;"",'Materials'!$M$201="SHORTAGE"),'Materials'!$A$201,""),"")</f>
        <v/>
      </c>
      <c r="Q199" s="3">
        <f>IFERROR(IF(OR($P199="",NOT(ISTEXT($P199))),"",'Materials'!$B$201),"")</f>
        <v/>
      </c>
      <c r="R199" s="3">
        <f>IFERROR(IF(OR($P199="",NOT(ISTEXT($P199))),"",'Materials'!$C$201),"")</f>
        <v/>
      </c>
      <c r="S199" s="6">
        <f>IFERROR(IF(OR($P199="",NOT(ISTEXT($P199))),"",'Materials'!$D$201),"")</f>
        <v/>
      </c>
      <c r="T199" s="3">
        <f>IFERROR(IF(OR($P199="",NOT(ISTEXT($P199))),"",'Materials'!$E$201),"")</f>
        <v/>
      </c>
      <c r="U199" s="7">
        <f>IFERROR(IF(OR($P199="",NOT(ISTEXT($P199))),"",'Materials'!$J$201),"")</f>
        <v/>
      </c>
      <c r="V199" s="7">
        <f>IFERROR(IF(OR($P199="",NOT(ISTEXT($P199))),"",'Materials'!$K$201),"")</f>
        <v/>
      </c>
      <c r="W199" s="7">
        <f>IFERROR(IF(OR($P199="",NOT(ISTEXT($P199))),"",'Materials'!$L$201),"")</f>
        <v/>
      </c>
    </row>
    <row r="200" ht="28" customHeight="1">
      <c r="A200" s="6">
        <f>IFERROR(IF(OR('Materials'!$A$200="",NOT(ISTEXT('Materials'!$A$200))),"",'Materials'!$A$200),"")</f>
        <v/>
      </c>
      <c r="B200" s="3">
        <f>IFERROR(IF(OR($A200="",NOT(ISTEXT($A200))),"",'Materials'!$B$200),"")</f>
        <v/>
      </c>
      <c r="C200" s="3">
        <f>IFERROR(IF(OR($A200="",NOT(ISTEXT($A200))),"",'Materials'!$C$200),"")</f>
        <v/>
      </c>
      <c r="D200" s="6">
        <f>IFERROR(IF(OR($A200="",NOT(ISTEXT($A200))),"",'Materials'!$D$200),"")</f>
        <v/>
      </c>
      <c r="E200" s="3">
        <f>IFERROR(IF(OR($A200="",NOT(ISTEXT($A200))),"",'Materials'!$E$200),"")</f>
        <v/>
      </c>
      <c r="F200" s="7">
        <f>IFERROR(IF(OR($A200="",NOT(ISTEXT($A200))),"",'Materials'!$F$200),"")</f>
        <v/>
      </c>
      <c r="G200" s="7">
        <f>IFERROR(IF(OR($A200="",NOT(ISTEXT($A200))),"",'Materials'!$G$200),"")</f>
        <v/>
      </c>
      <c r="H200" s="7">
        <f>IFERROR(IF(OR($A200="",NOT(ISTEXT($A200))),"",'Materials'!$H$200),"")</f>
        <v/>
      </c>
      <c r="I200" s="7">
        <f>IFERROR(IF(OR($A200="",NOT(ISTEXT($A200))),"",'Materials'!$I$200),"")</f>
        <v/>
      </c>
      <c r="J200" s="7">
        <f>IFERROR(IF(OR($A200="",NOT(ISTEXT($A200))),"",'Materials'!$J$200),"")</f>
        <v/>
      </c>
      <c r="K200" s="7">
        <f>IFERROR(IF(OR($A200="",NOT(ISTEXT($A200))),"",'Materials'!$K$200),"")</f>
        <v/>
      </c>
      <c r="L200" s="7">
        <f>IFERROR(IF(OR($A200="",NOT(ISTEXT($A200))),"",'Materials'!$L$200),"")</f>
        <v/>
      </c>
      <c r="M200" s="6">
        <f>IFERROR(IF(OR($A200="",NOT(ISTEXT($A200))),"",'Materials'!$M$200),"")</f>
        <v/>
      </c>
      <c r="P200" s="6">
        <f>IFERROR(IF(AND(ISTEXT('Materials'!$A$202),'Materials'!$A$202&lt;&gt;"",'Materials'!$M$202="SHORTAGE"),'Materials'!$A$202,""),"")</f>
        <v/>
      </c>
      <c r="Q200" s="3">
        <f>IFERROR(IF(OR($P200="",NOT(ISTEXT($P200))),"",'Materials'!$B$202),"")</f>
        <v/>
      </c>
      <c r="R200" s="3">
        <f>IFERROR(IF(OR($P200="",NOT(ISTEXT($P200))),"",'Materials'!$C$202),"")</f>
        <v/>
      </c>
      <c r="S200" s="6">
        <f>IFERROR(IF(OR($P200="",NOT(ISTEXT($P200))),"",'Materials'!$D$202),"")</f>
        <v/>
      </c>
      <c r="T200" s="3">
        <f>IFERROR(IF(OR($P200="",NOT(ISTEXT($P200))),"",'Materials'!$E$202),"")</f>
        <v/>
      </c>
      <c r="U200" s="7">
        <f>IFERROR(IF(OR($P200="",NOT(ISTEXT($P200))),"",'Materials'!$J$202),"")</f>
        <v/>
      </c>
      <c r="V200" s="7">
        <f>IFERROR(IF(OR($P200="",NOT(ISTEXT($P200))),"",'Materials'!$K$202),"")</f>
        <v/>
      </c>
      <c r="W200" s="7">
        <f>IFERROR(IF(OR($P200="",NOT(ISTEXT($P200))),"",'Materials'!$L$202),"")</f>
        <v/>
      </c>
    </row>
    <row r="201" ht="28" customHeight="1">
      <c r="A201" s="6">
        <f>IFERROR(IF(OR('Materials'!$A$201="",NOT(ISTEXT('Materials'!$A$201))),"",'Materials'!$A$201),"")</f>
        <v/>
      </c>
      <c r="B201" s="3">
        <f>IFERROR(IF(OR($A201="",NOT(ISTEXT($A201))),"",'Materials'!$B$201),"")</f>
        <v/>
      </c>
      <c r="C201" s="3">
        <f>IFERROR(IF(OR($A201="",NOT(ISTEXT($A201))),"",'Materials'!$C$201),"")</f>
        <v/>
      </c>
      <c r="D201" s="6">
        <f>IFERROR(IF(OR($A201="",NOT(ISTEXT($A201))),"",'Materials'!$D$201),"")</f>
        <v/>
      </c>
      <c r="E201" s="3">
        <f>IFERROR(IF(OR($A201="",NOT(ISTEXT($A201))),"",'Materials'!$E$201),"")</f>
        <v/>
      </c>
      <c r="F201" s="7">
        <f>IFERROR(IF(OR($A201="",NOT(ISTEXT($A201))),"",'Materials'!$F$201),"")</f>
        <v/>
      </c>
      <c r="G201" s="7">
        <f>IFERROR(IF(OR($A201="",NOT(ISTEXT($A201))),"",'Materials'!$G$201),"")</f>
        <v/>
      </c>
      <c r="H201" s="7">
        <f>IFERROR(IF(OR($A201="",NOT(ISTEXT($A201))),"",'Materials'!$H$201),"")</f>
        <v/>
      </c>
      <c r="I201" s="7">
        <f>IFERROR(IF(OR($A201="",NOT(ISTEXT($A201))),"",'Materials'!$I$201),"")</f>
        <v/>
      </c>
      <c r="J201" s="7">
        <f>IFERROR(IF(OR($A201="",NOT(ISTEXT($A201))),"",'Materials'!$J$201),"")</f>
        <v/>
      </c>
      <c r="K201" s="7">
        <f>IFERROR(IF(OR($A201="",NOT(ISTEXT($A201))),"",'Materials'!$K$201),"")</f>
        <v/>
      </c>
      <c r="L201" s="7">
        <f>IFERROR(IF(OR($A201="",NOT(ISTEXT($A201))),"",'Materials'!$L$201),"")</f>
        <v/>
      </c>
      <c r="M201" s="6">
        <f>IFERROR(IF(OR($A201="",NOT(ISTEXT($A201))),"",'Materials'!$M$201),"")</f>
        <v/>
      </c>
      <c r="P201" s="6">
        <f>IFERROR(IF(AND(ISTEXT('Materials'!$A$203),'Materials'!$A$203&lt;&gt;"",'Materials'!$M$203="SHORTAGE"),'Materials'!$A$203,""),"")</f>
        <v/>
      </c>
      <c r="Q201" s="3">
        <f>IFERROR(IF(OR($P201="",NOT(ISTEXT($P201))),"",'Materials'!$B$203),"")</f>
        <v/>
      </c>
      <c r="R201" s="3">
        <f>IFERROR(IF(OR($P201="",NOT(ISTEXT($P201))),"",'Materials'!$C$203),"")</f>
        <v/>
      </c>
      <c r="S201" s="6">
        <f>IFERROR(IF(OR($P201="",NOT(ISTEXT($P201))),"",'Materials'!$D$203),"")</f>
        <v/>
      </c>
      <c r="T201" s="3">
        <f>IFERROR(IF(OR($P201="",NOT(ISTEXT($P201))),"",'Materials'!$E$203),"")</f>
        <v/>
      </c>
      <c r="U201" s="7">
        <f>IFERROR(IF(OR($P201="",NOT(ISTEXT($P201))),"",'Materials'!$J$203),"")</f>
        <v/>
      </c>
      <c r="V201" s="7">
        <f>IFERROR(IF(OR($P201="",NOT(ISTEXT($P201))),"",'Materials'!$K$203),"")</f>
        <v/>
      </c>
      <c r="W201" s="7">
        <f>IFERROR(IF(OR($P201="",NOT(ISTEXT($P201))),"",'Materials'!$L$203),"")</f>
        <v/>
      </c>
    </row>
    <row r="202" ht="28" customHeight="1">
      <c r="A202" s="6">
        <f>IFERROR(IF(OR('Materials'!$A$202="",NOT(ISTEXT('Materials'!$A$202))),"",'Materials'!$A$202),"")</f>
        <v/>
      </c>
      <c r="B202" s="3">
        <f>IFERROR(IF(OR($A202="",NOT(ISTEXT($A202))),"",'Materials'!$B$202),"")</f>
        <v/>
      </c>
      <c r="C202" s="3">
        <f>IFERROR(IF(OR($A202="",NOT(ISTEXT($A202))),"",'Materials'!$C$202),"")</f>
        <v/>
      </c>
      <c r="D202" s="6">
        <f>IFERROR(IF(OR($A202="",NOT(ISTEXT($A202))),"",'Materials'!$D$202),"")</f>
        <v/>
      </c>
      <c r="E202" s="3">
        <f>IFERROR(IF(OR($A202="",NOT(ISTEXT($A202))),"",'Materials'!$E$202),"")</f>
        <v/>
      </c>
      <c r="F202" s="7">
        <f>IFERROR(IF(OR($A202="",NOT(ISTEXT($A202))),"",'Materials'!$F$202),"")</f>
        <v/>
      </c>
      <c r="G202" s="7">
        <f>IFERROR(IF(OR($A202="",NOT(ISTEXT($A202))),"",'Materials'!$G$202),"")</f>
        <v/>
      </c>
      <c r="H202" s="7">
        <f>IFERROR(IF(OR($A202="",NOT(ISTEXT($A202))),"",'Materials'!$H$202),"")</f>
        <v/>
      </c>
      <c r="I202" s="7">
        <f>IFERROR(IF(OR($A202="",NOT(ISTEXT($A202))),"",'Materials'!$I$202),"")</f>
        <v/>
      </c>
      <c r="J202" s="7">
        <f>IFERROR(IF(OR($A202="",NOT(ISTEXT($A202))),"",'Materials'!$J$202),"")</f>
        <v/>
      </c>
      <c r="K202" s="7">
        <f>IFERROR(IF(OR($A202="",NOT(ISTEXT($A202))),"",'Materials'!$K$202),"")</f>
        <v/>
      </c>
      <c r="L202" s="7">
        <f>IFERROR(IF(OR($A202="",NOT(ISTEXT($A202))),"",'Materials'!$L$202),"")</f>
        <v/>
      </c>
      <c r="M202" s="6">
        <f>IFERROR(IF(OR($A202="",NOT(ISTEXT($A202))),"",'Materials'!$M$202),"")</f>
        <v/>
      </c>
      <c r="P202" s="6">
        <f>IFERROR(IF(AND(ISTEXT('Materials'!$A$204),'Materials'!$A$204&lt;&gt;"",'Materials'!$M$204="SHORTAGE"),'Materials'!$A$204,""),"")</f>
        <v/>
      </c>
      <c r="Q202" s="3">
        <f>IFERROR(IF(OR($P202="",NOT(ISTEXT($P202))),"",'Materials'!$B$204),"")</f>
        <v/>
      </c>
      <c r="R202" s="3">
        <f>IFERROR(IF(OR($P202="",NOT(ISTEXT($P202))),"",'Materials'!$C$204),"")</f>
        <v/>
      </c>
      <c r="S202" s="6">
        <f>IFERROR(IF(OR($P202="",NOT(ISTEXT($P202))),"",'Materials'!$D$204),"")</f>
        <v/>
      </c>
      <c r="T202" s="3">
        <f>IFERROR(IF(OR($P202="",NOT(ISTEXT($P202))),"",'Materials'!$E$204),"")</f>
        <v/>
      </c>
      <c r="U202" s="7">
        <f>IFERROR(IF(OR($P202="",NOT(ISTEXT($P202))),"",'Materials'!$J$204),"")</f>
        <v/>
      </c>
      <c r="V202" s="7">
        <f>IFERROR(IF(OR($P202="",NOT(ISTEXT($P202))),"",'Materials'!$K$204),"")</f>
        <v/>
      </c>
      <c r="W202" s="7">
        <f>IFERROR(IF(OR($P202="",NOT(ISTEXT($P202))),"",'Materials'!$L$204),"")</f>
        <v/>
      </c>
    </row>
    <row r="203" ht="28" customHeight="1">
      <c r="A203" s="6">
        <f>IFERROR(IF(OR('Materials'!$A$203="",NOT(ISTEXT('Materials'!$A$203))),"",'Materials'!$A$203),"")</f>
        <v/>
      </c>
      <c r="B203" s="3">
        <f>IFERROR(IF(OR($A203="",NOT(ISTEXT($A203))),"",'Materials'!$B$203),"")</f>
        <v/>
      </c>
      <c r="C203" s="3">
        <f>IFERROR(IF(OR($A203="",NOT(ISTEXT($A203))),"",'Materials'!$C$203),"")</f>
        <v/>
      </c>
      <c r="D203" s="6">
        <f>IFERROR(IF(OR($A203="",NOT(ISTEXT($A203))),"",'Materials'!$D$203),"")</f>
        <v/>
      </c>
      <c r="E203" s="3">
        <f>IFERROR(IF(OR($A203="",NOT(ISTEXT($A203))),"",'Materials'!$E$203),"")</f>
        <v/>
      </c>
      <c r="F203" s="7">
        <f>IFERROR(IF(OR($A203="",NOT(ISTEXT($A203))),"",'Materials'!$F$203),"")</f>
        <v/>
      </c>
      <c r="G203" s="7">
        <f>IFERROR(IF(OR($A203="",NOT(ISTEXT($A203))),"",'Materials'!$G$203),"")</f>
        <v/>
      </c>
      <c r="H203" s="7">
        <f>IFERROR(IF(OR($A203="",NOT(ISTEXT($A203))),"",'Materials'!$H$203),"")</f>
        <v/>
      </c>
      <c r="I203" s="7">
        <f>IFERROR(IF(OR($A203="",NOT(ISTEXT($A203))),"",'Materials'!$I$203),"")</f>
        <v/>
      </c>
      <c r="J203" s="7">
        <f>IFERROR(IF(OR($A203="",NOT(ISTEXT($A203))),"",'Materials'!$J$203),"")</f>
        <v/>
      </c>
      <c r="K203" s="7">
        <f>IFERROR(IF(OR($A203="",NOT(ISTEXT($A203))),"",'Materials'!$K$203),"")</f>
        <v/>
      </c>
      <c r="L203" s="7">
        <f>IFERROR(IF(OR($A203="",NOT(ISTEXT($A203))),"",'Materials'!$L$203),"")</f>
        <v/>
      </c>
      <c r="M203" s="6">
        <f>IFERROR(IF(OR($A203="",NOT(ISTEXT($A203))),"",'Materials'!$M$203),"")</f>
        <v/>
      </c>
      <c r="P203" s="6">
        <f>IFERROR(IF(AND(ISTEXT('Materials'!$A$205),'Materials'!$A$205&lt;&gt;"",'Materials'!$M$205="SHORTAGE"),'Materials'!$A$205,""),"")</f>
        <v/>
      </c>
      <c r="Q203" s="3">
        <f>IFERROR(IF(OR($P203="",NOT(ISTEXT($P203))),"",'Materials'!$B$205),"")</f>
        <v/>
      </c>
      <c r="R203" s="3">
        <f>IFERROR(IF(OR($P203="",NOT(ISTEXT($P203))),"",'Materials'!$C$205),"")</f>
        <v/>
      </c>
      <c r="S203" s="6">
        <f>IFERROR(IF(OR($P203="",NOT(ISTEXT($P203))),"",'Materials'!$D$205),"")</f>
        <v/>
      </c>
      <c r="T203" s="3">
        <f>IFERROR(IF(OR($P203="",NOT(ISTEXT($P203))),"",'Materials'!$E$205),"")</f>
        <v/>
      </c>
      <c r="U203" s="7">
        <f>IFERROR(IF(OR($P203="",NOT(ISTEXT($P203))),"",'Materials'!$J$205),"")</f>
        <v/>
      </c>
      <c r="V203" s="7">
        <f>IFERROR(IF(OR($P203="",NOT(ISTEXT($P203))),"",'Materials'!$K$205),"")</f>
        <v/>
      </c>
      <c r="W203" s="7">
        <f>IFERROR(IF(OR($P203="",NOT(ISTEXT($P203))),"",'Materials'!$L$205),"")</f>
        <v/>
      </c>
    </row>
    <row r="204" ht="28" customHeight="1">
      <c r="A204" s="6">
        <f>IFERROR(IF(OR('Materials'!$A$204="",NOT(ISTEXT('Materials'!$A$204))),"",'Materials'!$A$204),"")</f>
        <v/>
      </c>
      <c r="B204" s="3">
        <f>IFERROR(IF(OR($A204="",NOT(ISTEXT($A204))),"",'Materials'!$B$204),"")</f>
        <v/>
      </c>
      <c r="C204" s="3">
        <f>IFERROR(IF(OR($A204="",NOT(ISTEXT($A204))),"",'Materials'!$C$204),"")</f>
        <v/>
      </c>
      <c r="D204" s="6">
        <f>IFERROR(IF(OR($A204="",NOT(ISTEXT($A204))),"",'Materials'!$D$204),"")</f>
        <v/>
      </c>
      <c r="E204" s="3">
        <f>IFERROR(IF(OR($A204="",NOT(ISTEXT($A204))),"",'Materials'!$E$204),"")</f>
        <v/>
      </c>
      <c r="F204" s="7">
        <f>IFERROR(IF(OR($A204="",NOT(ISTEXT($A204))),"",'Materials'!$F$204),"")</f>
        <v/>
      </c>
      <c r="G204" s="7">
        <f>IFERROR(IF(OR($A204="",NOT(ISTEXT($A204))),"",'Materials'!$G$204),"")</f>
        <v/>
      </c>
      <c r="H204" s="7">
        <f>IFERROR(IF(OR($A204="",NOT(ISTEXT($A204))),"",'Materials'!$H$204),"")</f>
        <v/>
      </c>
      <c r="I204" s="7">
        <f>IFERROR(IF(OR($A204="",NOT(ISTEXT($A204))),"",'Materials'!$I$204),"")</f>
        <v/>
      </c>
      <c r="J204" s="7">
        <f>IFERROR(IF(OR($A204="",NOT(ISTEXT($A204))),"",'Materials'!$J$204),"")</f>
        <v/>
      </c>
      <c r="K204" s="7">
        <f>IFERROR(IF(OR($A204="",NOT(ISTEXT($A204))),"",'Materials'!$K$204),"")</f>
        <v/>
      </c>
      <c r="L204" s="7">
        <f>IFERROR(IF(OR($A204="",NOT(ISTEXT($A204))),"",'Materials'!$L$204),"")</f>
        <v/>
      </c>
      <c r="M204" s="6">
        <f>IFERROR(IF(OR($A204="",NOT(ISTEXT($A204))),"",'Materials'!$M$204),"")</f>
        <v/>
      </c>
    </row>
    <row r="205" ht="28" customHeight="1">
      <c r="A205" s="6">
        <f>IFERROR(IF(OR('Materials'!$A$205="",NOT(ISTEXT('Materials'!$A$205))),"",'Materials'!$A$205),"")</f>
        <v/>
      </c>
      <c r="B205" s="3">
        <f>IFERROR(IF(OR($A205="",NOT(ISTEXT($A205))),"",'Materials'!$B$205),"")</f>
        <v/>
      </c>
      <c r="C205" s="3">
        <f>IFERROR(IF(OR($A205="",NOT(ISTEXT($A205))),"",'Materials'!$C$205),"")</f>
        <v/>
      </c>
      <c r="D205" s="6">
        <f>IFERROR(IF(OR($A205="",NOT(ISTEXT($A205))),"",'Materials'!$D$205),"")</f>
        <v/>
      </c>
      <c r="E205" s="3">
        <f>IFERROR(IF(OR($A205="",NOT(ISTEXT($A205))),"",'Materials'!$E$205),"")</f>
        <v/>
      </c>
      <c r="F205" s="7">
        <f>IFERROR(IF(OR($A205="",NOT(ISTEXT($A205))),"",'Materials'!$F$205),"")</f>
        <v/>
      </c>
      <c r="G205" s="7">
        <f>IFERROR(IF(OR($A205="",NOT(ISTEXT($A205))),"",'Materials'!$G$205),"")</f>
        <v/>
      </c>
      <c r="H205" s="7">
        <f>IFERROR(IF(OR($A205="",NOT(ISTEXT($A205))),"",'Materials'!$H$205),"")</f>
        <v/>
      </c>
      <c r="I205" s="7">
        <f>IFERROR(IF(OR($A205="",NOT(ISTEXT($A205))),"",'Materials'!$I$205),"")</f>
        <v/>
      </c>
      <c r="J205" s="7">
        <f>IFERROR(IF(OR($A205="",NOT(ISTEXT($A205))),"",'Materials'!$J$205),"")</f>
        <v/>
      </c>
      <c r="K205" s="7">
        <f>IFERROR(IF(OR($A205="",NOT(ISTEXT($A205))),"",'Materials'!$K$205),"")</f>
        <v/>
      </c>
      <c r="L205" s="7">
        <f>IFERROR(IF(OR($A205="",NOT(ISTEXT($A205))),"",'Materials'!$L$205),"")</f>
        <v/>
      </c>
      <c r="M205" s="6">
        <f>IFERROR(IF(OR($A205="",NOT(ISTEXT($A205))),"",'Materials'!$M$205),"")</f>
        <v/>
      </c>
    </row>
    <row r="210">
      <c r="A210" s="1" t="inlineStr">
        <is>
          <t>Location View</t>
        </is>
      </c>
    </row>
    <row r="211">
      <c r="A211" s="4" t="inlineStr">
        <is>
          <t>Selected Location</t>
        </is>
      </c>
      <c r="B211" s="11" t="inlineStr">
        <is>
          <t>Foundation Zone A</t>
        </is>
      </c>
    </row>
    <row r="213" ht="36" customHeight="1">
      <c r="A213" s="2" t="inlineStr">
        <is>
          <t>Material Record ID</t>
        </is>
      </c>
      <c r="B213" s="2" t="inlineStr">
        <is>
          <t>Item</t>
        </is>
      </c>
      <c r="C213" s="2" t="inlineStr">
        <is>
          <t>Description</t>
        </is>
      </c>
      <c r="D213" s="2" t="inlineStr">
        <is>
          <t>Unit</t>
        </is>
      </c>
      <c r="E213" s="2" t="inlineStr">
        <is>
          <t>Location</t>
        </is>
      </c>
      <c r="F213" s="2" t="inlineStr">
        <is>
          <t>Planned Quantity</t>
        </is>
      </c>
      <c r="G213" s="2" t="inlineStr">
        <is>
          <t>Received Quantity</t>
        </is>
      </c>
      <c r="H213" s="2" t="inlineStr">
        <is>
          <t>Issued Quantity</t>
        </is>
      </c>
      <c r="I213" s="2" t="inlineStr">
        <is>
          <t>Adjustment Quantity</t>
        </is>
      </c>
      <c r="J213" s="2" t="inlineStr">
        <is>
          <t>On-Hand Quantity</t>
        </is>
      </c>
      <c r="K213" s="2" t="inlineStr">
        <is>
          <t>Planned Balance</t>
        </is>
      </c>
      <c r="L213" s="2" t="inlineStr">
        <is>
          <t>Quantity Variance</t>
        </is>
      </c>
      <c r="M213" s="2" t="inlineStr">
        <is>
          <t>Shortage Flag</t>
        </is>
      </c>
    </row>
    <row r="214" ht="28" customHeight="1">
      <c r="A214" s="6">
        <f>IFERROR(IF(AND(ISTEXT($B$211),$B$211&lt;&gt;"",ISTEXT('Materials'!$A$6),'Materials'!$A$6&lt;&gt;"",ISTEXT('Materials'!$E$6),'Materials'!$E$6=$B$211),'Materials'!$A$6,""),"")</f>
        <v/>
      </c>
      <c r="B214" s="3">
        <f>IFERROR(IF(OR($A214="",NOT(ISTEXT($A214))),"",'Materials'!$B$6),"")</f>
        <v/>
      </c>
      <c r="C214" s="3">
        <f>IFERROR(IF(OR($A214="",NOT(ISTEXT($A214))),"",'Materials'!$C$6),"")</f>
        <v/>
      </c>
      <c r="D214" s="6">
        <f>IFERROR(IF(OR($A214="",NOT(ISTEXT($A214))),"",'Materials'!$D$6),"")</f>
        <v/>
      </c>
      <c r="E214" s="3">
        <f>IFERROR(IF(OR($A214="",NOT(ISTEXT($A214))),"",'Materials'!$E$6),"")</f>
        <v/>
      </c>
      <c r="F214" s="7">
        <f>IFERROR(IF(OR($A214="",NOT(ISTEXT($A214))),"",'Materials'!$F$6),"")</f>
        <v/>
      </c>
      <c r="G214" s="7">
        <f>IFERROR(IF(OR($A214="",NOT(ISTEXT($A214))),"",'Materials'!$G$6),"")</f>
        <v/>
      </c>
      <c r="H214" s="7">
        <f>IFERROR(IF(OR($A214="",NOT(ISTEXT($A214))),"",'Materials'!$H$6),"")</f>
        <v/>
      </c>
      <c r="I214" s="7">
        <f>IFERROR(IF(OR($A214="",NOT(ISTEXT($A214))),"",'Materials'!$I$6),"")</f>
        <v/>
      </c>
      <c r="J214" s="7">
        <f>IFERROR(IF(OR($A214="",NOT(ISTEXT($A214))),"",'Materials'!$J$6),"")</f>
        <v/>
      </c>
      <c r="K214" s="7">
        <f>IFERROR(IF(OR($A214="",NOT(ISTEXT($A214))),"",'Materials'!$K$6),"")</f>
        <v/>
      </c>
      <c r="L214" s="7">
        <f>IFERROR(IF(OR($A214="",NOT(ISTEXT($A214))),"",'Materials'!$L$6),"")</f>
        <v/>
      </c>
      <c r="M214" s="6">
        <f>IFERROR(IF(OR($A214="",NOT(ISTEXT($A214))),"",'Materials'!$M$6),"")</f>
        <v/>
      </c>
    </row>
    <row r="215" ht="28" customHeight="1">
      <c r="A215" s="6">
        <f>IFERROR(IF(AND(ISTEXT($B$211),$B$211&lt;&gt;"",ISTEXT('Materials'!$A$7),'Materials'!$A$7&lt;&gt;"",ISTEXT('Materials'!$E$7),'Materials'!$E$7=$B$211),'Materials'!$A$7,""),"")</f>
        <v/>
      </c>
      <c r="B215" s="3">
        <f>IFERROR(IF(OR($A215="",NOT(ISTEXT($A215))),"",'Materials'!$B$7),"")</f>
        <v/>
      </c>
      <c r="C215" s="3">
        <f>IFERROR(IF(OR($A215="",NOT(ISTEXT($A215))),"",'Materials'!$C$7),"")</f>
        <v/>
      </c>
      <c r="D215" s="6">
        <f>IFERROR(IF(OR($A215="",NOT(ISTEXT($A215))),"",'Materials'!$D$7),"")</f>
        <v/>
      </c>
      <c r="E215" s="3">
        <f>IFERROR(IF(OR($A215="",NOT(ISTEXT($A215))),"",'Materials'!$E$7),"")</f>
        <v/>
      </c>
      <c r="F215" s="7">
        <f>IFERROR(IF(OR($A215="",NOT(ISTEXT($A215))),"",'Materials'!$F$7),"")</f>
        <v/>
      </c>
      <c r="G215" s="7">
        <f>IFERROR(IF(OR($A215="",NOT(ISTEXT($A215))),"",'Materials'!$G$7),"")</f>
        <v/>
      </c>
      <c r="H215" s="7">
        <f>IFERROR(IF(OR($A215="",NOT(ISTEXT($A215))),"",'Materials'!$H$7),"")</f>
        <v/>
      </c>
      <c r="I215" s="7">
        <f>IFERROR(IF(OR($A215="",NOT(ISTEXT($A215))),"",'Materials'!$I$7),"")</f>
        <v/>
      </c>
      <c r="J215" s="7">
        <f>IFERROR(IF(OR($A215="",NOT(ISTEXT($A215))),"",'Materials'!$J$7),"")</f>
        <v/>
      </c>
      <c r="K215" s="7">
        <f>IFERROR(IF(OR($A215="",NOT(ISTEXT($A215))),"",'Materials'!$K$7),"")</f>
        <v/>
      </c>
      <c r="L215" s="7">
        <f>IFERROR(IF(OR($A215="",NOT(ISTEXT($A215))),"",'Materials'!$L$7),"")</f>
        <v/>
      </c>
      <c r="M215" s="6">
        <f>IFERROR(IF(OR($A215="",NOT(ISTEXT($A215))),"",'Materials'!$M$7),"")</f>
        <v/>
      </c>
    </row>
    <row r="216" ht="28" customHeight="1">
      <c r="A216" s="6">
        <f>IFERROR(IF(AND(ISTEXT($B$211),$B$211&lt;&gt;"",ISTEXT('Materials'!$A$8),'Materials'!$A$8&lt;&gt;"",ISTEXT('Materials'!$E$8),'Materials'!$E$8=$B$211),'Materials'!$A$8,""),"")</f>
        <v/>
      </c>
      <c r="B216" s="3">
        <f>IFERROR(IF(OR($A216="",NOT(ISTEXT($A216))),"",'Materials'!$B$8),"")</f>
        <v/>
      </c>
      <c r="C216" s="3">
        <f>IFERROR(IF(OR($A216="",NOT(ISTEXT($A216))),"",'Materials'!$C$8),"")</f>
        <v/>
      </c>
      <c r="D216" s="6">
        <f>IFERROR(IF(OR($A216="",NOT(ISTEXT($A216))),"",'Materials'!$D$8),"")</f>
        <v/>
      </c>
      <c r="E216" s="3">
        <f>IFERROR(IF(OR($A216="",NOT(ISTEXT($A216))),"",'Materials'!$E$8),"")</f>
        <v/>
      </c>
      <c r="F216" s="7">
        <f>IFERROR(IF(OR($A216="",NOT(ISTEXT($A216))),"",'Materials'!$F$8),"")</f>
        <v/>
      </c>
      <c r="G216" s="7">
        <f>IFERROR(IF(OR($A216="",NOT(ISTEXT($A216))),"",'Materials'!$G$8),"")</f>
        <v/>
      </c>
      <c r="H216" s="7">
        <f>IFERROR(IF(OR($A216="",NOT(ISTEXT($A216))),"",'Materials'!$H$8),"")</f>
        <v/>
      </c>
      <c r="I216" s="7">
        <f>IFERROR(IF(OR($A216="",NOT(ISTEXT($A216))),"",'Materials'!$I$8),"")</f>
        <v/>
      </c>
      <c r="J216" s="7">
        <f>IFERROR(IF(OR($A216="",NOT(ISTEXT($A216))),"",'Materials'!$J$8),"")</f>
        <v/>
      </c>
      <c r="K216" s="7">
        <f>IFERROR(IF(OR($A216="",NOT(ISTEXT($A216))),"",'Materials'!$K$8),"")</f>
        <v/>
      </c>
      <c r="L216" s="7">
        <f>IFERROR(IF(OR($A216="",NOT(ISTEXT($A216))),"",'Materials'!$L$8),"")</f>
        <v/>
      </c>
      <c r="M216" s="6">
        <f>IFERROR(IF(OR($A216="",NOT(ISTEXT($A216))),"",'Materials'!$M$8),"")</f>
        <v/>
      </c>
    </row>
    <row r="217" ht="28" customHeight="1">
      <c r="A217" s="6">
        <f>IFERROR(IF(AND(ISTEXT($B$211),$B$211&lt;&gt;"",ISTEXT('Materials'!$A$9),'Materials'!$A$9&lt;&gt;"",ISTEXT('Materials'!$E$9),'Materials'!$E$9=$B$211),'Materials'!$A$9,""),"")</f>
        <v/>
      </c>
      <c r="B217" s="3">
        <f>IFERROR(IF(OR($A217="",NOT(ISTEXT($A217))),"",'Materials'!$B$9),"")</f>
        <v/>
      </c>
      <c r="C217" s="3">
        <f>IFERROR(IF(OR($A217="",NOT(ISTEXT($A217))),"",'Materials'!$C$9),"")</f>
        <v/>
      </c>
      <c r="D217" s="6">
        <f>IFERROR(IF(OR($A217="",NOT(ISTEXT($A217))),"",'Materials'!$D$9),"")</f>
        <v/>
      </c>
      <c r="E217" s="3">
        <f>IFERROR(IF(OR($A217="",NOT(ISTEXT($A217))),"",'Materials'!$E$9),"")</f>
        <v/>
      </c>
      <c r="F217" s="7">
        <f>IFERROR(IF(OR($A217="",NOT(ISTEXT($A217))),"",'Materials'!$F$9),"")</f>
        <v/>
      </c>
      <c r="G217" s="7">
        <f>IFERROR(IF(OR($A217="",NOT(ISTEXT($A217))),"",'Materials'!$G$9),"")</f>
        <v/>
      </c>
      <c r="H217" s="7">
        <f>IFERROR(IF(OR($A217="",NOT(ISTEXT($A217))),"",'Materials'!$H$9),"")</f>
        <v/>
      </c>
      <c r="I217" s="7">
        <f>IFERROR(IF(OR($A217="",NOT(ISTEXT($A217))),"",'Materials'!$I$9),"")</f>
        <v/>
      </c>
      <c r="J217" s="7">
        <f>IFERROR(IF(OR($A217="",NOT(ISTEXT($A217))),"",'Materials'!$J$9),"")</f>
        <v/>
      </c>
      <c r="K217" s="7">
        <f>IFERROR(IF(OR($A217="",NOT(ISTEXT($A217))),"",'Materials'!$K$9),"")</f>
        <v/>
      </c>
      <c r="L217" s="7">
        <f>IFERROR(IF(OR($A217="",NOT(ISTEXT($A217))),"",'Materials'!$L$9),"")</f>
        <v/>
      </c>
      <c r="M217" s="6">
        <f>IFERROR(IF(OR($A217="",NOT(ISTEXT($A217))),"",'Materials'!$M$9),"")</f>
        <v/>
      </c>
    </row>
    <row r="218" ht="28" customHeight="1">
      <c r="A218" s="6">
        <f>IFERROR(IF(AND(ISTEXT($B$211),$B$211&lt;&gt;"",ISTEXT('Materials'!$A$10),'Materials'!$A$10&lt;&gt;"",ISTEXT('Materials'!$E$10),'Materials'!$E$10=$B$211),'Materials'!$A$10,""),"")</f>
        <v/>
      </c>
      <c r="B218" s="3">
        <f>IFERROR(IF(OR($A218="",NOT(ISTEXT($A218))),"",'Materials'!$B$10),"")</f>
        <v/>
      </c>
      <c r="C218" s="3">
        <f>IFERROR(IF(OR($A218="",NOT(ISTEXT($A218))),"",'Materials'!$C$10),"")</f>
        <v/>
      </c>
      <c r="D218" s="6">
        <f>IFERROR(IF(OR($A218="",NOT(ISTEXT($A218))),"",'Materials'!$D$10),"")</f>
        <v/>
      </c>
      <c r="E218" s="3">
        <f>IFERROR(IF(OR($A218="",NOT(ISTEXT($A218))),"",'Materials'!$E$10),"")</f>
        <v/>
      </c>
      <c r="F218" s="7">
        <f>IFERROR(IF(OR($A218="",NOT(ISTEXT($A218))),"",'Materials'!$F$10),"")</f>
        <v/>
      </c>
      <c r="G218" s="7">
        <f>IFERROR(IF(OR($A218="",NOT(ISTEXT($A218))),"",'Materials'!$G$10),"")</f>
        <v/>
      </c>
      <c r="H218" s="7">
        <f>IFERROR(IF(OR($A218="",NOT(ISTEXT($A218))),"",'Materials'!$H$10),"")</f>
        <v/>
      </c>
      <c r="I218" s="7">
        <f>IFERROR(IF(OR($A218="",NOT(ISTEXT($A218))),"",'Materials'!$I$10),"")</f>
        <v/>
      </c>
      <c r="J218" s="7">
        <f>IFERROR(IF(OR($A218="",NOT(ISTEXT($A218))),"",'Materials'!$J$10),"")</f>
        <v/>
      </c>
      <c r="K218" s="7">
        <f>IFERROR(IF(OR($A218="",NOT(ISTEXT($A218))),"",'Materials'!$K$10),"")</f>
        <v/>
      </c>
      <c r="L218" s="7">
        <f>IFERROR(IF(OR($A218="",NOT(ISTEXT($A218))),"",'Materials'!$L$10),"")</f>
        <v/>
      </c>
      <c r="M218" s="6">
        <f>IFERROR(IF(OR($A218="",NOT(ISTEXT($A218))),"",'Materials'!$M$10),"")</f>
        <v/>
      </c>
    </row>
    <row r="219" ht="28" customHeight="1">
      <c r="A219" s="6">
        <f>IFERROR(IF(AND(ISTEXT($B$211),$B$211&lt;&gt;"",ISTEXT('Materials'!$A$11),'Materials'!$A$11&lt;&gt;"",ISTEXT('Materials'!$E$11),'Materials'!$E$11=$B$211),'Materials'!$A$11,""),"")</f>
        <v/>
      </c>
      <c r="B219" s="3">
        <f>IFERROR(IF(OR($A219="",NOT(ISTEXT($A219))),"",'Materials'!$B$11),"")</f>
        <v/>
      </c>
      <c r="C219" s="3">
        <f>IFERROR(IF(OR($A219="",NOT(ISTEXT($A219))),"",'Materials'!$C$11),"")</f>
        <v/>
      </c>
      <c r="D219" s="6">
        <f>IFERROR(IF(OR($A219="",NOT(ISTEXT($A219))),"",'Materials'!$D$11),"")</f>
        <v/>
      </c>
      <c r="E219" s="3">
        <f>IFERROR(IF(OR($A219="",NOT(ISTEXT($A219))),"",'Materials'!$E$11),"")</f>
        <v/>
      </c>
      <c r="F219" s="7">
        <f>IFERROR(IF(OR($A219="",NOT(ISTEXT($A219))),"",'Materials'!$F$11),"")</f>
        <v/>
      </c>
      <c r="G219" s="7">
        <f>IFERROR(IF(OR($A219="",NOT(ISTEXT($A219))),"",'Materials'!$G$11),"")</f>
        <v/>
      </c>
      <c r="H219" s="7">
        <f>IFERROR(IF(OR($A219="",NOT(ISTEXT($A219))),"",'Materials'!$H$11),"")</f>
        <v/>
      </c>
      <c r="I219" s="7">
        <f>IFERROR(IF(OR($A219="",NOT(ISTEXT($A219))),"",'Materials'!$I$11),"")</f>
        <v/>
      </c>
      <c r="J219" s="7">
        <f>IFERROR(IF(OR($A219="",NOT(ISTEXT($A219))),"",'Materials'!$J$11),"")</f>
        <v/>
      </c>
      <c r="K219" s="7">
        <f>IFERROR(IF(OR($A219="",NOT(ISTEXT($A219))),"",'Materials'!$K$11),"")</f>
        <v/>
      </c>
      <c r="L219" s="7">
        <f>IFERROR(IF(OR($A219="",NOT(ISTEXT($A219))),"",'Materials'!$L$11),"")</f>
        <v/>
      </c>
      <c r="M219" s="6">
        <f>IFERROR(IF(OR($A219="",NOT(ISTEXT($A219))),"",'Materials'!$M$11),"")</f>
        <v/>
      </c>
    </row>
    <row r="220" ht="28" customHeight="1">
      <c r="A220" s="6">
        <f>IFERROR(IF(AND(ISTEXT($B$211),$B$211&lt;&gt;"",ISTEXT('Materials'!$A$12),'Materials'!$A$12&lt;&gt;"",ISTEXT('Materials'!$E$12),'Materials'!$E$12=$B$211),'Materials'!$A$12,""),"")</f>
        <v/>
      </c>
      <c r="B220" s="3">
        <f>IFERROR(IF(OR($A220="",NOT(ISTEXT($A220))),"",'Materials'!$B$12),"")</f>
        <v/>
      </c>
      <c r="C220" s="3">
        <f>IFERROR(IF(OR($A220="",NOT(ISTEXT($A220))),"",'Materials'!$C$12),"")</f>
        <v/>
      </c>
      <c r="D220" s="6">
        <f>IFERROR(IF(OR($A220="",NOT(ISTEXT($A220))),"",'Materials'!$D$12),"")</f>
        <v/>
      </c>
      <c r="E220" s="3">
        <f>IFERROR(IF(OR($A220="",NOT(ISTEXT($A220))),"",'Materials'!$E$12),"")</f>
        <v/>
      </c>
      <c r="F220" s="7">
        <f>IFERROR(IF(OR($A220="",NOT(ISTEXT($A220))),"",'Materials'!$F$12),"")</f>
        <v/>
      </c>
      <c r="G220" s="7">
        <f>IFERROR(IF(OR($A220="",NOT(ISTEXT($A220))),"",'Materials'!$G$12),"")</f>
        <v/>
      </c>
      <c r="H220" s="7">
        <f>IFERROR(IF(OR($A220="",NOT(ISTEXT($A220))),"",'Materials'!$H$12),"")</f>
        <v/>
      </c>
      <c r="I220" s="7">
        <f>IFERROR(IF(OR($A220="",NOT(ISTEXT($A220))),"",'Materials'!$I$12),"")</f>
        <v/>
      </c>
      <c r="J220" s="7">
        <f>IFERROR(IF(OR($A220="",NOT(ISTEXT($A220))),"",'Materials'!$J$12),"")</f>
        <v/>
      </c>
      <c r="K220" s="7">
        <f>IFERROR(IF(OR($A220="",NOT(ISTEXT($A220))),"",'Materials'!$K$12),"")</f>
        <v/>
      </c>
      <c r="L220" s="7">
        <f>IFERROR(IF(OR($A220="",NOT(ISTEXT($A220))),"",'Materials'!$L$12),"")</f>
        <v/>
      </c>
      <c r="M220" s="6">
        <f>IFERROR(IF(OR($A220="",NOT(ISTEXT($A220))),"",'Materials'!$M$12),"")</f>
        <v/>
      </c>
    </row>
    <row r="221" ht="28" customHeight="1">
      <c r="A221" s="6">
        <f>IFERROR(IF(AND(ISTEXT($B$211),$B$211&lt;&gt;"",ISTEXT('Materials'!$A$13),'Materials'!$A$13&lt;&gt;"",ISTEXT('Materials'!$E$13),'Materials'!$E$13=$B$211),'Materials'!$A$13,""),"")</f>
        <v/>
      </c>
      <c r="B221" s="3">
        <f>IFERROR(IF(OR($A221="",NOT(ISTEXT($A221))),"",'Materials'!$B$13),"")</f>
        <v/>
      </c>
      <c r="C221" s="3">
        <f>IFERROR(IF(OR($A221="",NOT(ISTEXT($A221))),"",'Materials'!$C$13),"")</f>
        <v/>
      </c>
      <c r="D221" s="6">
        <f>IFERROR(IF(OR($A221="",NOT(ISTEXT($A221))),"",'Materials'!$D$13),"")</f>
        <v/>
      </c>
      <c r="E221" s="3">
        <f>IFERROR(IF(OR($A221="",NOT(ISTEXT($A221))),"",'Materials'!$E$13),"")</f>
        <v/>
      </c>
      <c r="F221" s="7">
        <f>IFERROR(IF(OR($A221="",NOT(ISTEXT($A221))),"",'Materials'!$F$13),"")</f>
        <v/>
      </c>
      <c r="G221" s="7">
        <f>IFERROR(IF(OR($A221="",NOT(ISTEXT($A221))),"",'Materials'!$G$13),"")</f>
        <v/>
      </c>
      <c r="H221" s="7">
        <f>IFERROR(IF(OR($A221="",NOT(ISTEXT($A221))),"",'Materials'!$H$13),"")</f>
        <v/>
      </c>
      <c r="I221" s="7">
        <f>IFERROR(IF(OR($A221="",NOT(ISTEXT($A221))),"",'Materials'!$I$13),"")</f>
        <v/>
      </c>
      <c r="J221" s="7">
        <f>IFERROR(IF(OR($A221="",NOT(ISTEXT($A221))),"",'Materials'!$J$13),"")</f>
        <v/>
      </c>
      <c r="K221" s="7">
        <f>IFERROR(IF(OR($A221="",NOT(ISTEXT($A221))),"",'Materials'!$K$13),"")</f>
        <v/>
      </c>
      <c r="L221" s="7">
        <f>IFERROR(IF(OR($A221="",NOT(ISTEXT($A221))),"",'Materials'!$L$13),"")</f>
        <v/>
      </c>
      <c r="M221" s="6">
        <f>IFERROR(IF(OR($A221="",NOT(ISTEXT($A221))),"",'Materials'!$M$13),"")</f>
        <v/>
      </c>
    </row>
    <row r="222" ht="28" customHeight="1">
      <c r="A222" s="6">
        <f>IFERROR(IF(AND(ISTEXT($B$211),$B$211&lt;&gt;"",ISTEXT('Materials'!$A$14),'Materials'!$A$14&lt;&gt;"",ISTEXT('Materials'!$E$14),'Materials'!$E$14=$B$211),'Materials'!$A$14,""),"")</f>
        <v/>
      </c>
      <c r="B222" s="3">
        <f>IFERROR(IF(OR($A222="",NOT(ISTEXT($A222))),"",'Materials'!$B$14),"")</f>
        <v/>
      </c>
      <c r="C222" s="3">
        <f>IFERROR(IF(OR($A222="",NOT(ISTEXT($A222))),"",'Materials'!$C$14),"")</f>
        <v/>
      </c>
      <c r="D222" s="6">
        <f>IFERROR(IF(OR($A222="",NOT(ISTEXT($A222))),"",'Materials'!$D$14),"")</f>
        <v/>
      </c>
      <c r="E222" s="3">
        <f>IFERROR(IF(OR($A222="",NOT(ISTEXT($A222))),"",'Materials'!$E$14),"")</f>
        <v/>
      </c>
      <c r="F222" s="7">
        <f>IFERROR(IF(OR($A222="",NOT(ISTEXT($A222))),"",'Materials'!$F$14),"")</f>
        <v/>
      </c>
      <c r="G222" s="7">
        <f>IFERROR(IF(OR($A222="",NOT(ISTEXT($A222))),"",'Materials'!$G$14),"")</f>
        <v/>
      </c>
      <c r="H222" s="7">
        <f>IFERROR(IF(OR($A222="",NOT(ISTEXT($A222))),"",'Materials'!$H$14),"")</f>
        <v/>
      </c>
      <c r="I222" s="7">
        <f>IFERROR(IF(OR($A222="",NOT(ISTEXT($A222))),"",'Materials'!$I$14),"")</f>
        <v/>
      </c>
      <c r="J222" s="7">
        <f>IFERROR(IF(OR($A222="",NOT(ISTEXT($A222))),"",'Materials'!$J$14),"")</f>
        <v/>
      </c>
      <c r="K222" s="7">
        <f>IFERROR(IF(OR($A222="",NOT(ISTEXT($A222))),"",'Materials'!$K$14),"")</f>
        <v/>
      </c>
      <c r="L222" s="7">
        <f>IFERROR(IF(OR($A222="",NOT(ISTEXT($A222))),"",'Materials'!$L$14),"")</f>
        <v/>
      </c>
      <c r="M222" s="6">
        <f>IFERROR(IF(OR($A222="",NOT(ISTEXT($A222))),"",'Materials'!$M$14),"")</f>
        <v/>
      </c>
    </row>
    <row r="223" ht="28" customHeight="1">
      <c r="A223" s="6">
        <f>IFERROR(IF(AND(ISTEXT($B$211),$B$211&lt;&gt;"",ISTEXT('Materials'!$A$15),'Materials'!$A$15&lt;&gt;"",ISTEXT('Materials'!$E$15),'Materials'!$E$15=$B$211),'Materials'!$A$15,""),"")</f>
        <v/>
      </c>
      <c r="B223" s="3">
        <f>IFERROR(IF(OR($A223="",NOT(ISTEXT($A223))),"",'Materials'!$B$15),"")</f>
        <v/>
      </c>
      <c r="C223" s="3">
        <f>IFERROR(IF(OR($A223="",NOT(ISTEXT($A223))),"",'Materials'!$C$15),"")</f>
        <v/>
      </c>
      <c r="D223" s="6">
        <f>IFERROR(IF(OR($A223="",NOT(ISTEXT($A223))),"",'Materials'!$D$15),"")</f>
        <v/>
      </c>
      <c r="E223" s="3">
        <f>IFERROR(IF(OR($A223="",NOT(ISTEXT($A223))),"",'Materials'!$E$15),"")</f>
        <v/>
      </c>
      <c r="F223" s="7">
        <f>IFERROR(IF(OR($A223="",NOT(ISTEXT($A223))),"",'Materials'!$F$15),"")</f>
        <v/>
      </c>
      <c r="G223" s="7">
        <f>IFERROR(IF(OR($A223="",NOT(ISTEXT($A223))),"",'Materials'!$G$15),"")</f>
        <v/>
      </c>
      <c r="H223" s="7">
        <f>IFERROR(IF(OR($A223="",NOT(ISTEXT($A223))),"",'Materials'!$H$15),"")</f>
        <v/>
      </c>
      <c r="I223" s="7">
        <f>IFERROR(IF(OR($A223="",NOT(ISTEXT($A223))),"",'Materials'!$I$15),"")</f>
        <v/>
      </c>
      <c r="J223" s="7">
        <f>IFERROR(IF(OR($A223="",NOT(ISTEXT($A223))),"",'Materials'!$J$15),"")</f>
        <v/>
      </c>
      <c r="K223" s="7">
        <f>IFERROR(IF(OR($A223="",NOT(ISTEXT($A223))),"",'Materials'!$K$15),"")</f>
        <v/>
      </c>
      <c r="L223" s="7">
        <f>IFERROR(IF(OR($A223="",NOT(ISTEXT($A223))),"",'Materials'!$L$15),"")</f>
        <v/>
      </c>
      <c r="M223" s="6">
        <f>IFERROR(IF(OR($A223="",NOT(ISTEXT($A223))),"",'Materials'!$M$15),"")</f>
        <v/>
      </c>
    </row>
    <row r="224" ht="28" customHeight="1">
      <c r="A224" s="6">
        <f>IFERROR(IF(AND(ISTEXT($B$211),$B$211&lt;&gt;"",ISTEXT('Materials'!$A$16),'Materials'!$A$16&lt;&gt;"",ISTEXT('Materials'!$E$16),'Materials'!$E$16=$B$211),'Materials'!$A$16,""),"")</f>
        <v/>
      </c>
      <c r="B224" s="3">
        <f>IFERROR(IF(OR($A224="",NOT(ISTEXT($A224))),"",'Materials'!$B$16),"")</f>
        <v/>
      </c>
      <c r="C224" s="3">
        <f>IFERROR(IF(OR($A224="",NOT(ISTEXT($A224))),"",'Materials'!$C$16),"")</f>
        <v/>
      </c>
      <c r="D224" s="6">
        <f>IFERROR(IF(OR($A224="",NOT(ISTEXT($A224))),"",'Materials'!$D$16),"")</f>
        <v/>
      </c>
      <c r="E224" s="3">
        <f>IFERROR(IF(OR($A224="",NOT(ISTEXT($A224))),"",'Materials'!$E$16),"")</f>
        <v/>
      </c>
      <c r="F224" s="7">
        <f>IFERROR(IF(OR($A224="",NOT(ISTEXT($A224))),"",'Materials'!$F$16),"")</f>
        <v/>
      </c>
      <c r="G224" s="7">
        <f>IFERROR(IF(OR($A224="",NOT(ISTEXT($A224))),"",'Materials'!$G$16),"")</f>
        <v/>
      </c>
      <c r="H224" s="7">
        <f>IFERROR(IF(OR($A224="",NOT(ISTEXT($A224))),"",'Materials'!$H$16),"")</f>
        <v/>
      </c>
      <c r="I224" s="7">
        <f>IFERROR(IF(OR($A224="",NOT(ISTEXT($A224))),"",'Materials'!$I$16),"")</f>
        <v/>
      </c>
      <c r="J224" s="7">
        <f>IFERROR(IF(OR($A224="",NOT(ISTEXT($A224))),"",'Materials'!$J$16),"")</f>
        <v/>
      </c>
      <c r="K224" s="7">
        <f>IFERROR(IF(OR($A224="",NOT(ISTEXT($A224))),"",'Materials'!$K$16),"")</f>
        <v/>
      </c>
      <c r="L224" s="7">
        <f>IFERROR(IF(OR($A224="",NOT(ISTEXT($A224))),"",'Materials'!$L$16),"")</f>
        <v/>
      </c>
      <c r="M224" s="6">
        <f>IFERROR(IF(OR($A224="",NOT(ISTEXT($A224))),"",'Materials'!$M$16),"")</f>
        <v/>
      </c>
    </row>
    <row r="225" ht="28" customHeight="1">
      <c r="A225" s="6">
        <f>IFERROR(IF(AND(ISTEXT($B$211),$B$211&lt;&gt;"",ISTEXT('Materials'!$A$17),'Materials'!$A$17&lt;&gt;"",ISTEXT('Materials'!$E$17),'Materials'!$E$17=$B$211),'Materials'!$A$17,""),"")</f>
        <v/>
      </c>
      <c r="B225" s="3">
        <f>IFERROR(IF(OR($A225="",NOT(ISTEXT($A225))),"",'Materials'!$B$17),"")</f>
        <v/>
      </c>
      <c r="C225" s="3">
        <f>IFERROR(IF(OR($A225="",NOT(ISTEXT($A225))),"",'Materials'!$C$17),"")</f>
        <v/>
      </c>
      <c r="D225" s="6">
        <f>IFERROR(IF(OR($A225="",NOT(ISTEXT($A225))),"",'Materials'!$D$17),"")</f>
        <v/>
      </c>
      <c r="E225" s="3">
        <f>IFERROR(IF(OR($A225="",NOT(ISTEXT($A225))),"",'Materials'!$E$17),"")</f>
        <v/>
      </c>
      <c r="F225" s="7">
        <f>IFERROR(IF(OR($A225="",NOT(ISTEXT($A225))),"",'Materials'!$F$17),"")</f>
        <v/>
      </c>
      <c r="G225" s="7">
        <f>IFERROR(IF(OR($A225="",NOT(ISTEXT($A225))),"",'Materials'!$G$17),"")</f>
        <v/>
      </c>
      <c r="H225" s="7">
        <f>IFERROR(IF(OR($A225="",NOT(ISTEXT($A225))),"",'Materials'!$H$17),"")</f>
        <v/>
      </c>
      <c r="I225" s="7">
        <f>IFERROR(IF(OR($A225="",NOT(ISTEXT($A225))),"",'Materials'!$I$17),"")</f>
        <v/>
      </c>
      <c r="J225" s="7">
        <f>IFERROR(IF(OR($A225="",NOT(ISTEXT($A225))),"",'Materials'!$J$17),"")</f>
        <v/>
      </c>
      <c r="K225" s="7">
        <f>IFERROR(IF(OR($A225="",NOT(ISTEXT($A225))),"",'Materials'!$K$17),"")</f>
        <v/>
      </c>
      <c r="L225" s="7">
        <f>IFERROR(IF(OR($A225="",NOT(ISTEXT($A225))),"",'Materials'!$L$17),"")</f>
        <v/>
      </c>
      <c r="M225" s="6">
        <f>IFERROR(IF(OR($A225="",NOT(ISTEXT($A225))),"",'Materials'!$M$17),"")</f>
        <v/>
      </c>
    </row>
    <row r="226" ht="28" customHeight="1">
      <c r="A226" s="6">
        <f>IFERROR(IF(AND(ISTEXT($B$211),$B$211&lt;&gt;"",ISTEXT('Materials'!$A$18),'Materials'!$A$18&lt;&gt;"",ISTEXT('Materials'!$E$18),'Materials'!$E$18=$B$211),'Materials'!$A$18,""),"")</f>
        <v/>
      </c>
      <c r="B226" s="3">
        <f>IFERROR(IF(OR($A226="",NOT(ISTEXT($A226))),"",'Materials'!$B$18),"")</f>
        <v/>
      </c>
      <c r="C226" s="3">
        <f>IFERROR(IF(OR($A226="",NOT(ISTEXT($A226))),"",'Materials'!$C$18),"")</f>
        <v/>
      </c>
      <c r="D226" s="6">
        <f>IFERROR(IF(OR($A226="",NOT(ISTEXT($A226))),"",'Materials'!$D$18),"")</f>
        <v/>
      </c>
      <c r="E226" s="3">
        <f>IFERROR(IF(OR($A226="",NOT(ISTEXT($A226))),"",'Materials'!$E$18),"")</f>
        <v/>
      </c>
      <c r="F226" s="7">
        <f>IFERROR(IF(OR($A226="",NOT(ISTEXT($A226))),"",'Materials'!$F$18),"")</f>
        <v/>
      </c>
      <c r="G226" s="7">
        <f>IFERROR(IF(OR($A226="",NOT(ISTEXT($A226))),"",'Materials'!$G$18),"")</f>
        <v/>
      </c>
      <c r="H226" s="7">
        <f>IFERROR(IF(OR($A226="",NOT(ISTEXT($A226))),"",'Materials'!$H$18),"")</f>
        <v/>
      </c>
      <c r="I226" s="7">
        <f>IFERROR(IF(OR($A226="",NOT(ISTEXT($A226))),"",'Materials'!$I$18),"")</f>
        <v/>
      </c>
      <c r="J226" s="7">
        <f>IFERROR(IF(OR($A226="",NOT(ISTEXT($A226))),"",'Materials'!$J$18),"")</f>
        <v/>
      </c>
      <c r="K226" s="7">
        <f>IFERROR(IF(OR($A226="",NOT(ISTEXT($A226))),"",'Materials'!$K$18),"")</f>
        <v/>
      </c>
      <c r="L226" s="7">
        <f>IFERROR(IF(OR($A226="",NOT(ISTEXT($A226))),"",'Materials'!$L$18),"")</f>
        <v/>
      </c>
      <c r="M226" s="6">
        <f>IFERROR(IF(OR($A226="",NOT(ISTEXT($A226))),"",'Materials'!$M$18),"")</f>
        <v/>
      </c>
    </row>
    <row r="227" ht="28" customHeight="1">
      <c r="A227" s="6">
        <f>IFERROR(IF(AND(ISTEXT($B$211),$B$211&lt;&gt;"",ISTEXT('Materials'!$A$19),'Materials'!$A$19&lt;&gt;"",ISTEXT('Materials'!$E$19),'Materials'!$E$19=$B$211),'Materials'!$A$19,""),"")</f>
        <v/>
      </c>
      <c r="B227" s="3">
        <f>IFERROR(IF(OR($A227="",NOT(ISTEXT($A227))),"",'Materials'!$B$19),"")</f>
        <v/>
      </c>
      <c r="C227" s="3">
        <f>IFERROR(IF(OR($A227="",NOT(ISTEXT($A227))),"",'Materials'!$C$19),"")</f>
        <v/>
      </c>
      <c r="D227" s="6">
        <f>IFERROR(IF(OR($A227="",NOT(ISTEXT($A227))),"",'Materials'!$D$19),"")</f>
        <v/>
      </c>
      <c r="E227" s="3">
        <f>IFERROR(IF(OR($A227="",NOT(ISTEXT($A227))),"",'Materials'!$E$19),"")</f>
        <v/>
      </c>
      <c r="F227" s="7">
        <f>IFERROR(IF(OR($A227="",NOT(ISTEXT($A227))),"",'Materials'!$F$19),"")</f>
        <v/>
      </c>
      <c r="G227" s="7">
        <f>IFERROR(IF(OR($A227="",NOT(ISTEXT($A227))),"",'Materials'!$G$19),"")</f>
        <v/>
      </c>
      <c r="H227" s="7">
        <f>IFERROR(IF(OR($A227="",NOT(ISTEXT($A227))),"",'Materials'!$H$19),"")</f>
        <v/>
      </c>
      <c r="I227" s="7">
        <f>IFERROR(IF(OR($A227="",NOT(ISTEXT($A227))),"",'Materials'!$I$19),"")</f>
        <v/>
      </c>
      <c r="J227" s="7">
        <f>IFERROR(IF(OR($A227="",NOT(ISTEXT($A227))),"",'Materials'!$J$19),"")</f>
        <v/>
      </c>
      <c r="K227" s="7">
        <f>IFERROR(IF(OR($A227="",NOT(ISTEXT($A227))),"",'Materials'!$K$19),"")</f>
        <v/>
      </c>
      <c r="L227" s="7">
        <f>IFERROR(IF(OR($A227="",NOT(ISTEXT($A227))),"",'Materials'!$L$19),"")</f>
        <v/>
      </c>
      <c r="M227" s="6">
        <f>IFERROR(IF(OR($A227="",NOT(ISTEXT($A227))),"",'Materials'!$M$19),"")</f>
        <v/>
      </c>
    </row>
    <row r="228" ht="28" customHeight="1">
      <c r="A228" s="6">
        <f>IFERROR(IF(AND(ISTEXT($B$211),$B$211&lt;&gt;"",ISTEXT('Materials'!$A$20),'Materials'!$A$20&lt;&gt;"",ISTEXT('Materials'!$E$20),'Materials'!$E$20=$B$211),'Materials'!$A$20,""),"")</f>
        <v/>
      </c>
      <c r="B228" s="3">
        <f>IFERROR(IF(OR($A228="",NOT(ISTEXT($A228))),"",'Materials'!$B$20),"")</f>
        <v/>
      </c>
      <c r="C228" s="3">
        <f>IFERROR(IF(OR($A228="",NOT(ISTEXT($A228))),"",'Materials'!$C$20),"")</f>
        <v/>
      </c>
      <c r="D228" s="6">
        <f>IFERROR(IF(OR($A228="",NOT(ISTEXT($A228))),"",'Materials'!$D$20),"")</f>
        <v/>
      </c>
      <c r="E228" s="3">
        <f>IFERROR(IF(OR($A228="",NOT(ISTEXT($A228))),"",'Materials'!$E$20),"")</f>
        <v/>
      </c>
      <c r="F228" s="7">
        <f>IFERROR(IF(OR($A228="",NOT(ISTEXT($A228))),"",'Materials'!$F$20),"")</f>
        <v/>
      </c>
      <c r="G228" s="7">
        <f>IFERROR(IF(OR($A228="",NOT(ISTEXT($A228))),"",'Materials'!$G$20),"")</f>
        <v/>
      </c>
      <c r="H228" s="7">
        <f>IFERROR(IF(OR($A228="",NOT(ISTEXT($A228))),"",'Materials'!$H$20),"")</f>
        <v/>
      </c>
      <c r="I228" s="7">
        <f>IFERROR(IF(OR($A228="",NOT(ISTEXT($A228))),"",'Materials'!$I$20),"")</f>
        <v/>
      </c>
      <c r="J228" s="7">
        <f>IFERROR(IF(OR($A228="",NOT(ISTEXT($A228))),"",'Materials'!$J$20),"")</f>
        <v/>
      </c>
      <c r="K228" s="7">
        <f>IFERROR(IF(OR($A228="",NOT(ISTEXT($A228))),"",'Materials'!$K$20),"")</f>
        <v/>
      </c>
      <c r="L228" s="7">
        <f>IFERROR(IF(OR($A228="",NOT(ISTEXT($A228))),"",'Materials'!$L$20),"")</f>
        <v/>
      </c>
      <c r="M228" s="6">
        <f>IFERROR(IF(OR($A228="",NOT(ISTEXT($A228))),"",'Materials'!$M$20),"")</f>
        <v/>
      </c>
    </row>
    <row r="229" ht="28" customHeight="1">
      <c r="A229" s="6">
        <f>IFERROR(IF(AND(ISTEXT($B$211),$B$211&lt;&gt;"",ISTEXT('Materials'!$A$21),'Materials'!$A$21&lt;&gt;"",ISTEXT('Materials'!$E$21),'Materials'!$E$21=$B$211),'Materials'!$A$21,""),"")</f>
        <v/>
      </c>
      <c r="B229" s="3">
        <f>IFERROR(IF(OR($A229="",NOT(ISTEXT($A229))),"",'Materials'!$B$21),"")</f>
        <v/>
      </c>
      <c r="C229" s="3">
        <f>IFERROR(IF(OR($A229="",NOT(ISTEXT($A229))),"",'Materials'!$C$21),"")</f>
        <v/>
      </c>
      <c r="D229" s="6">
        <f>IFERROR(IF(OR($A229="",NOT(ISTEXT($A229))),"",'Materials'!$D$21),"")</f>
        <v/>
      </c>
      <c r="E229" s="3">
        <f>IFERROR(IF(OR($A229="",NOT(ISTEXT($A229))),"",'Materials'!$E$21),"")</f>
        <v/>
      </c>
      <c r="F229" s="7">
        <f>IFERROR(IF(OR($A229="",NOT(ISTEXT($A229))),"",'Materials'!$F$21),"")</f>
        <v/>
      </c>
      <c r="G229" s="7">
        <f>IFERROR(IF(OR($A229="",NOT(ISTEXT($A229))),"",'Materials'!$G$21),"")</f>
        <v/>
      </c>
      <c r="H229" s="7">
        <f>IFERROR(IF(OR($A229="",NOT(ISTEXT($A229))),"",'Materials'!$H$21),"")</f>
        <v/>
      </c>
      <c r="I229" s="7">
        <f>IFERROR(IF(OR($A229="",NOT(ISTEXT($A229))),"",'Materials'!$I$21),"")</f>
        <v/>
      </c>
      <c r="J229" s="7">
        <f>IFERROR(IF(OR($A229="",NOT(ISTEXT($A229))),"",'Materials'!$J$21),"")</f>
        <v/>
      </c>
      <c r="K229" s="7">
        <f>IFERROR(IF(OR($A229="",NOT(ISTEXT($A229))),"",'Materials'!$K$21),"")</f>
        <v/>
      </c>
      <c r="L229" s="7">
        <f>IFERROR(IF(OR($A229="",NOT(ISTEXT($A229))),"",'Materials'!$L$21),"")</f>
        <v/>
      </c>
      <c r="M229" s="6">
        <f>IFERROR(IF(OR($A229="",NOT(ISTEXT($A229))),"",'Materials'!$M$21),"")</f>
        <v/>
      </c>
    </row>
    <row r="230" ht="28" customHeight="1">
      <c r="A230" s="6">
        <f>IFERROR(IF(AND(ISTEXT($B$211),$B$211&lt;&gt;"",ISTEXT('Materials'!$A$22),'Materials'!$A$22&lt;&gt;"",ISTEXT('Materials'!$E$22),'Materials'!$E$22=$B$211),'Materials'!$A$22,""),"")</f>
        <v/>
      </c>
      <c r="B230" s="3">
        <f>IFERROR(IF(OR($A230="",NOT(ISTEXT($A230))),"",'Materials'!$B$22),"")</f>
        <v/>
      </c>
      <c r="C230" s="3">
        <f>IFERROR(IF(OR($A230="",NOT(ISTEXT($A230))),"",'Materials'!$C$22),"")</f>
        <v/>
      </c>
      <c r="D230" s="6">
        <f>IFERROR(IF(OR($A230="",NOT(ISTEXT($A230))),"",'Materials'!$D$22),"")</f>
        <v/>
      </c>
      <c r="E230" s="3">
        <f>IFERROR(IF(OR($A230="",NOT(ISTEXT($A230))),"",'Materials'!$E$22),"")</f>
        <v/>
      </c>
      <c r="F230" s="7">
        <f>IFERROR(IF(OR($A230="",NOT(ISTEXT($A230))),"",'Materials'!$F$22),"")</f>
        <v/>
      </c>
      <c r="G230" s="7">
        <f>IFERROR(IF(OR($A230="",NOT(ISTEXT($A230))),"",'Materials'!$G$22),"")</f>
        <v/>
      </c>
      <c r="H230" s="7">
        <f>IFERROR(IF(OR($A230="",NOT(ISTEXT($A230))),"",'Materials'!$H$22),"")</f>
        <v/>
      </c>
      <c r="I230" s="7">
        <f>IFERROR(IF(OR($A230="",NOT(ISTEXT($A230))),"",'Materials'!$I$22),"")</f>
        <v/>
      </c>
      <c r="J230" s="7">
        <f>IFERROR(IF(OR($A230="",NOT(ISTEXT($A230))),"",'Materials'!$J$22),"")</f>
        <v/>
      </c>
      <c r="K230" s="7">
        <f>IFERROR(IF(OR($A230="",NOT(ISTEXT($A230))),"",'Materials'!$K$22),"")</f>
        <v/>
      </c>
      <c r="L230" s="7">
        <f>IFERROR(IF(OR($A230="",NOT(ISTEXT($A230))),"",'Materials'!$L$22),"")</f>
        <v/>
      </c>
      <c r="M230" s="6">
        <f>IFERROR(IF(OR($A230="",NOT(ISTEXT($A230))),"",'Materials'!$M$22),"")</f>
        <v/>
      </c>
    </row>
    <row r="231" ht="28" customHeight="1">
      <c r="A231" s="6">
        <f>IFERROR(IF(AND(ISTEXT($B$211),$B$211&lt;&gt;"",ISTEXT('Materials'!$A$23),'Materials'!$A$23&lt;&gt;"",ISTEXT('Materials'!$E$23),'Materials'!$E$23=$B$211),'Materials'!$A$23,""),"")</f>
        <v/>
      </c>
      <c r="B231" s="3">
        <f>IFERROR(IF(OR($A231="",NOT(ISTEXT($A231))),"",'Materials'!$B$23),"")</f>
        <v/>
      </c>
      <c r="C231" s="3">
        <f>IFERROR(IF(OR($A231="",NOT(ISTEXT($A231))),"",'Materials'!$C$23),"")</f>
        <v/>
      </c>
      <c r="D231" s="6">
        <f>IFERROR(IF(OR($A231="",NOT(ISTEXT($A231))),"",'Materials'!$D$23),"")</f>
        <v/>
      </c>
      <c r="E231" s="3">
        <f>IFERROR(IF(OR($A231="",NOT(ISTEXT($A231))),"",'Materials'!$E$23),"")</f>
        <v/>
      </c>
      <c r="F231" s="7">
        <f>IFERROR(IF(OR($A231="",NOT(ISTEXT($A231))),"",'Materials'!$F$23),"")</f>
        <v/>
      </c>
      <c r="G231" s="7">
        <f>IFERROR(IF(OR($A231="",NOT(ISTEXT($A231))),"",'Materials'!$G$23),"")</f>
        <v/>
      </c>
      <c r="H231" s="7">
        <f>IFERROR(IF(OR($A231="",NOT(ISTEXT($A231))),"",'Materials'!$H$23),"")</f>
        <v/>
      </c>
      <c r="I231" s="7">
        <f>IFERROR(IF(OR($A231="",NOT(ISTEXT($A231))),"",'Materials'!$I$23),"")</f>
        <v/>
      </c>
      <c r="J231" s="7">
        <f>IFERROR(IF(OR($A231="",NOT(ISTEXT($A231))),"",'Materials'!$J$23),"")</f>
        <v/>
      </c>
      <c r="K231" s="7">
        <f>IFERROR(IF(OR($A231="",NOT(ISTEXT($A231))),"",'Materials'!$K$23),"")</f>
        <v/>
      </c>
      <c r="L231" s="7">
        <f>IFERROR(IF(OR($A231="",NOT(ISTEXT($A231))),"",'Materials'!$L$23),"")</f>
        <v/>
      </c>
      <c r="M231" s="6">
        <f>IFERROR(IF(OR($A231="",NOT(ISTEXT($A231))),"",'Materials'!$M$23),"")</f>
        <v/>
      </c>
    </row>
    <row r="232" ht="28" customHeight="1">
      <c r="A232" s="6">
        <f>IFERROR(IF(AND(ISTEXT($B$211),$B$211&lt;&gt;"",ISTEXT('Materials'!$A$24),'Materials'!$A$24&lt;&gt;"",ISTEXT('Materials'!$E$24),'Materials'!$E$24=$B$211),'Materials'!$A$24,""),"")</f>
        <v/>
      </c>
      <c r="B232" s="3">
        <f>IFERROR(IF(OR($A232="",NOT(ISTEXT($A232))),"",'Materials'!$B$24),"")</f>
        <v/>
      </c>
      <c r="C232" s="3">
        <f>IFERROR(IF(OR($A232="",NOT(ISTEXT($A232))),"",'Materials'!$C$24),"")</f>
        <v/>
      </c>
      <c r="D232" s="6">
        <f>IFERROR(IF(OR($A232="",NOT(ISTEXT($A232))),"",'Materials'!$D$24),"")</f>
        <v/>
      </c>
      <c r="E232" s="3">
        <f>IFERROR(IF(OR($A232="",NOT(ISTEXT($A232))),"",'Materials'!$E$24),"")</f>
        <v/>
      </c>
      <c r="F232" s="7">
        <f>IFERROR(IF(OR($A232="",NOT(ISTEXT($A232))),"",'Materials'!$F$24),"")</f>
        <v/>
      </c>
      <c r="G232" s="7">
        <f>IFERROR(IF(OR($A232="",NOT(ISTEXT($A232))),"",'Materials'!$G$24),"")</f>
        <v/>
      </c>
      <c r="H232" s="7">
        <f>IFERROR(IF(OR($A232="",NOT(ISTEXT($A232))),"",'Materials'!$H$24),"")</f>
        <v/>
      </c>
      <c r="I232" s="7">
        <f>IFERROR(IF(OR($A232="",NOT(ISTEXT($A232))),"",'Materials'!$I$24),"")</f>
        <v/>
      </c>
      <c r="J232" s="7">
        <f>IFERROR(IF(OR($A232="",NOT(ISTEXT($A232))),"",'Materials'!$J$24),"")</f>
        <v/>
      </c>
      <c r="K232" s="7">
        <f>IFERROR(IF(OR($A232="",NOT(ISTEXT($A232))),"",'Materials'!$K$24),"")</f>
        <v/>
      </c>
      <c r="L232" s="7">
        <f>IFERROR(IF(OR($A232="",NOT(ISTEXT($A232))),"",'Materials'!$L$24),"")</f>
        <v/>
      </c>
      <c r="M232" s="6">
        <f>IFERROR(IF(OR($A232="",NOT(ISTEXT($A232))),"",'Materials'!$M$24),"")</f>
        <v/>
      </c>
    </row>
    <row r="233" ht="28" customHeight="1">
      <c r="A233" s="6">
        <f>IFERROR(IF(AND(ISTEXT($B$211),$B$211&lt;&gt;"",ISTEXT('Materials'!$A$25),'Materials'!$A$25&lt;&gt;"",ISTEXT('Materials'!$E$25),'Materials'!$E$25=$B$211),'Materials'!$A$25,""),"")</f>
        <v/>
      </c>
      <c r="B233" s="3">
        <f>IFERROR(IF(OR($A233="",NOT(ISTEXT($A233))),"",'Materials'!$B$25),"")</f>
        <v/>
      </c>
      <c r="C233" s="3">
        <f>IFERROR(IF(OR($A233="",NOT(ISTEXT($A233))),"",'Materials'!$C$25),"")</f>
        <v/>
      </c>
      <c r="D233" s="6">
        <f>IFERROR(IF(OR($A233="",NOT(ISTEXT($A233))),"",'Materials'!$D$25),"")</f>
        <v/>
      </c>
      <c r="E233" s="3">
        <f>IFERROR(IF(OR($A233="",NOT(ISTEXT($A233))),"",'Materials'!$E$25),"")</f>
        <v/>
      </c>
      <c r="F233" s="7">
        <f>IFERROR(IF(OR($A233="",NOT(ISTEXT($A233))),"",'Materials'!$F$25),"")</f>
        <v/>
      </c>
      <c r="G233" s="7">
        <f>IFERROR(IF(OR($A233="",NOT(ISTEXT($A233))),"",'Materials'!$G$25),"")</f>
        <v/>
      </c>
      <c r="H233" s="7">
        <f>IFERROR(IF(OR($A233="",NOT(ISTEXT($A233))),"",'Materials'!$H$25),"")</f>
        <v/>
      </c>
      <c r="I233" s="7">
        <f>IFERROR(IF(OR($A233="",NOT(ISTEXT($A233))),"",'Materials'!$I$25),"")</f>
        <v/>
      </c>
      <c r="J233" s="7">
        <f>IFERROR(IF(OR($A233="",NOT(ISTEXT($A233))),"",'Materials'!$J$25),"")</f>
        <v/>
      </c>
      <c r="K233" s="7">
        <f>IFERROR(IF(OR($A233="",NOT(ISTEXT($A233))),"",'Materials'!$K$25),"")</f>
        <v/>
      </c>
      <c r="L233" s="7">
        <f>IFERROR(IF(OR($A233="",NOT(ISTEXT($A233))),"",'Materials'!$L$25),"")</f>
        <v/>
      </c>
      <c r="M233" s="6">
        <f>IFERROR(IF(OR($A233="",NOT(ISTEXT($A233))),"",'Materials'!$M$25),"")</f>
        <v/>
      </c>
    </row>
    <row r="234" ht="28" customHeight="1">
      <c r="A234" s="6">
        <f>IFERROR(IF(AND(ISTEXT($B$211),$B$211&lt;&gt;"",ISTEXT('Materials'!$A$26),'Materials'!$A$26&lt;&gt;"",ISTEXT('Materials'!$E$26),'Materials'!$E$26=$B$211),'Materials'!$A$26,""),"")</f>
        <v/>
      </c>
      <c r="B234" s="3">
        <f>IFERROR(IF(OR($A234="",NOT(ISTEXT($A234))),"",'Materials'!$B$26),"")</f>
        <v/>
      </c>
      <c r="C234" s="3">
        <f>IFERROR(IF(OR($A234="",NOT(ISTEXT($A234))),"",'Materials'!$C$26),"")</f>
        <v/>
      </c>
      <c r="D234" s="6">
        <f>IFERROR(IF(OR($A234="",NOT(ISTEXT($A234))),"",'Materials'!$D$26),"")</f>
        <v/>
      </c>
      <c r="E234" s="3">
        <f>IFERROR(IF(OR($A234="",NOT(ISTEXT($A234))),"",'Materials'!$E$26),"")</f>
        <v/>
      </c>
      <c r="F234" s="7">
        <f>IFERROR(IF(OR($A234="",NOT(ISTEXT($A234))),"",'Materials'!$F$26),"")</f>
        <v/>
      </c>
      <c r="G234" s="7">
        <f>IFERROR(IF(OR($A234="",NOT(ISTEXT($A234))),"",'Materials'!$G$26),"")</f>
        <v/>
      </c>
      <c r="H234" s="7">
        <f>IFERROR(IF(OR($A234="",NOT(ISTEXT($A234))),"",'Materials'!$H$26),"")</f>
        <v/>
      </c>
      <c r="I234" s="7">
        <f>IFERROR(IF(OR($A234="",NOT(ISTEXT($A234))),"",'Materials'!$I$26),"")</f>
        <v/>
      </c>
      <c r="J234" s="7">
        <f>IFERROR(IF(OR($A234="",NOT(ISTEXT($A234))),"",'Materials'!$J$26),"")</f>
        <v/>
      </c>
      <c r="K234" s="7">
        <f>IFERROR(IF(OR($A234="",NOT(ISTEXT($A234))),"",'Materials'!$K$26),"")</f>
        <v/>
      </c>
      <c r="L234" s="7">
        <f>IFERROR(IF(OR($A234="",NOT(ISTEXT($A234))),"",'Materials'!$L$26),"")</f>
        <v/>
      </c>
      <c r="M234" s="6">
        <f>IFERROR(IF(OR($A234="",NOT(ISTEXT($A234))),"",'Materials'!$M$26),"")</f>
        <v/>
      </c>
    </row>
    <row r="235" ht="28" customHeight="1">
      <c r="A235" s="6">
        <f>IFERROR(IF(AND(ISTEXT($B$211),$B$211&lt;&gt;"",ISTEXT('Materials'!$A$27),'Materials'!$A$27&lt;&gt;"",ISTEXT('Materials'!$E$27),'Materials'!$E$27=$B$211),'Materials'!$A$27,""),"")</f>
        <v/>
      </c>
      <c r="B235" s="3">
        <f>IFERROR(IF(OR($A235="",NOT(ISTEXT($A235))),"",'Materials'!$B$27),"")</f>
        <v/>
      </c>
      <c r="C235" s="3">
        <f>IFERROR(IF(OR($A235="",NOT(ISTEXT($A235))),"",'Materials'!$C$27),"")</f>
        <v/>
      </c>
      <c r="D235" s="6">
        <f>IFERROR(IF(OR($A235="",NOT(ISTEXT($A235))),"",'Materials'!$D$27),"")</f>
        <v/>
      </c>
      <c r="E235" s="3">
        <f>IFERROR(IF(OR($A235="",NOT(ISTEXT($A235))),"",'Materials'!$E$27),"")</f>
        <v/>
      </c>
      <c r="F235" s="7">
        <f>IFERROR(IF(OR($A235="",NOT(ISTEXT($A235))),"",'Materials'!$F$27),"")</f>
        <v/>
      </c>
      <c r="G235" s="7">
        <f>IFERROR(IF(OR($A235="",NOT(ISTEXT($A235))),"",'Materials'!$G$27),"")</f>
        <v/>
      </c>
      <c r="H235" s="7">
        <f>IFERROR(IF(OR($A235="",NOT(ISTEXT($A235))),"",'Materials'!$H$27),"")</f>
        <v/>
      </c>
      <c r="I235" s="7">
        <f>IFERROR(IF(OR($A235="",NOT(ISTEXT($A235))),"",'Materials'!$I$27),"")</f>
        <v/>
      </c>
      <c r="J235" s="7">
        <f>IFERROR(IF(OR($A235="",NOT(ISTEXT($A235))),"",'Materials'!$J$27),"")</f>
        <v/>
      </c>
      <c r="K235" s="7">
        <f>IFERROR(IF(OR($A235="",NOT(ISTEXT($A235))),"",'Materials'!$K$27),"")</f>
        <v/>
      </c>
      <c r="L235" s="7">
        <f>IFERROR(IF(OR($A235="",NOT(ISTEXT($A235))),"",'Materials'!$L$27),"")</f>
        <v/>
      </c>
      <c r="M235" s="6">
        <f>IFERROR(IF(OR($A235="",NOT(ISTEXT($A235))),"",'Materials'!$M$27),"")</f>
        <v/>
      </c>
    </row>
    <row r="236" ht="28" customHeight="1">
      <c r="A236" s="6">
        <f>IFERROR(IF(AND(ISTEXT($B$211),$B$211&lt;&gt;"",ISTEXT('Materials'!$A$28),'Materials'!$A$28&lt;&gt;"",ISTEXT('Materials'!$E$28),'Materials'!$E$28=$B$211),'Materials'!$A$28,""),"")</f>
        <v/>
      </c>
      <c r="B236" s="3">
        <f>IFERROR(IF(OR($A236="",NOT(ISTEXT($A236))),"",'Materials'!$B$28),"")</f>
        <v/>
      </c>
      <c r="C236" s="3">
        <f>IFERROR(IF(OR($A236="",NOT(ISTEXT($A236))),"",'Materials'!$C$28),"")</f>
        <v/>
      </c>
      <c r="D236" s="6">
        <f>IFERROR(IF(OR($A236="",NOT(ISTEXT($A236))),"",'Materials'!$D$28),"")</f>
        <v/>
      </c>
      <c r="E236" s="3">
        <f>IFERROR(IF(OR($A236="",NOT(ISTEXT($A236))),"",'Materials'!$E$28),"")</f>
        <v/>
      </c>
      <c r="F236" s="7">
        <f>IFERROR(IF(OR($A236="",NOT(ISTEXT($A236))),"",'Materials'!$F$28),"")</f>
        <v/>
      </c>
      <c r="G236" s="7">
        <f>IFERROR(IF(OR($A236="",NOT(ISTEXT($A236))),"",'Materials'!$G$28),"")</f>
        <v/>
      </c>
      <c r="H236" s="7">
        <f>IFERROR(IF(OR($A236="",NOT(ISTEXT($A236))),"",'Materials'!$H$28),"")</f>
        <v/>
      </c>
      <c r="I236" s="7">
        <f>IFERROR(IF(OR($A236="",NOT(ISTEXT($A236))),"",'Materials'!$I$28),"")</f>
        <v/>
      </c>
      <c r="J236" s="7">
        <f>IFERROR(IF(OR($A236="",NOT(ISTEXT($A236))),"",'Materials'!$J$28),"")</f>
        <v/>
      </c>
      <c r="K236" s="7">
        <f>IFERROR(IF(OR($A236="",NOT(ISTEXT($A236))),"",'Materials'!$K$28),"")</f>
        <v/>
      </c>
      <c r="L236" s="7">
        <f>IFERROR(IF(OR($A236="",NOT(ISTEXT($A236))),"",'Materials'!$L$28),"")</f>
        <v/>
      </c>
      <c r="M236" s="6">
        <f>IFERROR(IF(OR($A236="",NOT(ISTEXT($A236))),"",'Materials'!$M$28),"")</f>
        <v/>
      </c>
    </row>
    <row r="237" ht="28" customHeight="1">
      <c r="A237" s="6">
        <f>IFERROR(IF(AND(ISTEXT($B$211),$B$211&lt;&gt;"",ISTEXT('Materials'!$A$29),'Materials'!$A$29&lt;&gt;"",ISTEXT('Materials'!$E$29),'Materials'!$E$29=$B$211),'Materials'!$A$29,""),"")</f>
        <v/>
      </c>
      <c r="B237" s="3">
        <f>IFERROR(IF(OR($A237="",NOT(ISTEXT($A237))),"",'Materials'!$B$29),"")</f>
        <v/>
      </c>
      <c r="C237" s="3">
        <f>IFERROR(IF(OR($A237="",NOT(ISTEXT($A237))),"",'Materials'!$C$29),"")</f>
        <v/>
      </c>
      <c r="D237" s="6">
        <f>IFERROR(IF(OR($A237="",NOT(ISTEXT($A237))),"",'Materials'!$D$29),"")</f>
        <v/>
      </c>
      <c r="E237" s="3">
        <f>IFERROR(IF(OR($A237="",NOT(ISTEXT($A237))),"",'Materials'!$E$29),"")</f>
        <v/>
      </c>
      <c r="F237" s="7">
        <f>IFERROR(IF(OR($A237="",NOT(ISTEXT($A237))),"",'Materials'!$F$29),"")</f>
        <v/>
      </c>
      <c r="G237" s="7">
        <f>IFERROR(IF(OR($A237="",NOT(ISTEXT($A237))),"",'Materials'!$G$29),"")</f>
        <v/>
      </c>
      <c r="H237" s="7">
        <f>IFERROR(IF(OR($A237="",NOT(ISTEXT($A237))),"",'Materials'!$H$29),"")</f>
        <v/>
      </c>
      <c r="I237" s="7">
        <f>IFERROR(IF(OR($A237="",NOT(ISTEXT($A237))),"",'Materials'!$I$29),"")</f>
        <v/>
      </c>
      <c r="J237" s="7">
        <f>IFERROR(IF(OR($A237="",NOT(ISTEXT($A237))),"",'Materials'!$J$29),"")</f>
        <v/>
      </c>
      <c r="K237" s="7">
        <f>IFERROR(IF(OR($A237="",NOT(ISTEXT($A237))),"",'Materials'!$K$29),"")</f>
        <v/>
      </c>
      <c r="L237" s="7">
        <f>IFERROR(IF(OR($A237="",NOT(ISTEXT($A237))),"",'Materials'!$L$29),"")</f>
        <v/>
      </c>
      <c r="M237" s="6">
        <f>IFERROR(IF(OR($A237="",NOT(ISTEXT($A237))),"",'Materials'!$M$29),"")</f>
        <v/>
      </c>
    </row>
    <row r="238" ht="28" customHeight="1">
      <c r="A238" s="6">
        <f>IFERROR(IF(AND(ISTEXT($B$211),$B$211&lt;&gt;"",ISTEXT('Materials'!$A$30),'Materials'!$A$30&lt;&gt;"",ISTEXT('Materials'!$E$30),'Materials'!$E$30=$B$211),'Materials'!$A$30,""),"")</f>
        <v/>
      </c>
      <c r="B238" s="3">
        <f>IFERROR(IF(OR($A238="",NOT(ISTEXT($A238))),"",'Materials'!$B$30),"")</f>
        <v/>
      </c>
      <c r="C238" s="3">
        <f>IFERROR(IF(OR($A238="",NOT(ISTEXT($A238))),"",'Materials'!$C$30),"")</f>
        <v/>
      </c>
      <c r="D238" s="6">
        <f>IFERROR(IF(OR($A238="",NOT(ISTEXT($A238))),"",'Materials'!$D$30),"")</f>
        <v/>
      </c>
      <c r="E238" s="3">
        <f>IFERROR(IF(OR($A238="",NOT(ISTEXT($A238))),"",'Materials'!$E$30),"")</f>
        <v/>
      </c>
      <c r="F238" s="7">
        <f>IFERROR(IF(OR($A238="",NOT(ISTEXT($A238))),"",'Materials'!$F$30),"")</f>
        <v/>
      </c>
      <c r="G238" s="7">
        <f>IFERROR(IF(OR($A238="",NOT(ISTEXT($A238))),"",'Materials'!$G$30),"")</f>
        <v/>
      </c>
      <c r="H238" s="7">
        <f>IFERROR(IF(OR($A238="",NOT(ISTEXT($A238))),"",'Materials'!$H$30),"")</f>
        <v/>
      </c>
      <c r="I238" s="7">
        <f>IFERROR(IF(OR($A238="",NOT(ISTEXT($A238))),"",'Materials'!$I$30),"")</f>
        <v/>
      </c>
      <c r="J238" s="7">
        <f>IFERROR(IF(OR($A238="",NOT(ISTEXT($A238))),"",'Materials'!$J$30),"")</f>
        <v/>
      </c>
      <c r="K238" s="7">
        <f>IFERROR(IF(OR($A238="",NOT(ISTEXT($A238))),"",'Materials'!$K$30),"")</f>
        <v/>
      </c>
      <c r="L238" s="7">
        <f>IFERROR(IF(OR($A238="",NOT(ISTEXT($A238))),"",'Materials'!$L$30),"")</f>
        <v/>
      </c>
      <c r="M238" s="6">
        <f>IFERROR(IF(OR($A238="",NOT(ISTEXT($A238))),"",'Materials'!$M$30),"")</f>
        <v/>
      </c>
    </row>
    <row r="239" ht="28" customHeight="1">
      <c r="A239" s="6">
        <f>IFERROR(IF(AND(ISTEXT($B$211),$B$211&lt;&gt;"",ISTEXT('Materials'!$A$31),'Materials'!$A$31&lt;&gt;"",ISTEXT('Materials'!$E$31),'Materials'!$E$31=$B$211),'Materials'!$A$31,""),"")</f>
        <v/>
      </c>
      <c r="B239" s="3">
        <f>IFERROR(IF(OR($A239="",NOT(ISTEXT($A239))),"",'Materials'!$B$31),"")</f>
        <v/>
      </c>
      <c r="C239" s="3">
        <f>IFERROR(IF(OR($A239="",NOT(ISTEXT($A239))),"",'Materials'!$C$31),"")</f>
        <v/>
      </c>
      <c r="D239" s="6">
        <f>IFERROR(IF(OR($A239="",NOT(ISTEXT($A239))),"",'Materials'!$D$31),"")</f>
        <v/>
      </c>
      <c r="E239" s="3">
        <f>IFERROR(IF(OR($A239="",NOT(ISTEXT($A239))),"",'Materials'!$E$31),"")</f>
        <v/>
      </c>
      <c r="F239" s="7">
        <f>IFERROR(IF(OR($A239="",NOT(ISTEXT($A239))),"",'Materials'!$F$31),"")</f>
        <v/>
      </c>
      <c r="G239" s="7">
        <f>IFERROR(IF(OR($A239="",NOT(ISTEXT($A239))),"",'Materials'!$G$31),"")</f>
        <v/>
      </c>
      <c r="H239" s="7">
        <f>IFERROR(IF(OR($A239="",NOT(ISTEXT($A239))),"",'Materials'!$H$31),"")</f>
        <v/>
      </c>
      <c r="I239" s="7">
        <f>IFERROR(IF(OR($A239="",NOT(ISTEXT($A239))),"",'Materials'!$I$31),"")</f>
        <v/>
      </c>
      <c r="J239" s="7">
        <f>IFERROR(IF(OR($A239="",NOT(ISTEXT($A239))),"",'Materials'!$J$31),"")</f>
        <v/>
      </c>
      <c r="K239" s="7">
        <f>IFERROR(IF(OR($A239="",NOT(ISTEXT($A239))),"",'Materials'!$K$31),"")</f>
        <v/>
      </c>
      <c r="L239" s="7">
        <f>IFERROR(IF(OR($A239="",NOT(ISTEXT($A239))),"",'Materials'!$L$31),"")</f>
        <v/>
      </c>
      <c r="M239" s="6">
        <f>IFERROR(IF(OR($A239="",NOT(ISTEXT($A239))),"",'Materials'!$M$31),"")</f>
        <v/>
      </c>
    </row>
    <row r="240" ht="28" customHeight="1">
      <c r="A240" s="6">
        <f>IFERROR(IF(AND(ISTEXT($B$211),$B$211&lt;&gt;"",ISTEXT('Materials'!$A$32),'Materials'!$A$32&lt;&gt;"",ISTEXT('Materials'!$E$32),'Materials'!$E$32=$B$211),'Materials'!$A$32,""),"")</f>
        <v/>
      </c>
      <c r="B240" s="3">
        <f>IFERROR(IF(OR($A240="",NOT(ISTEXT($A240))),"",'Materials'!$B$32),"")</f>
        <v/>
      </c>
      <c r="C240" s="3">
        <f>IFERROR(IF(OR($A240="",NOT(ISTEXT($A240))),"",'Materials'!$C$32),"")</f>
        <v/>
      </c>
      <c r="D240" s="6">
        <f>IFERROR(IF(OR($A240="",NOT(ISTEXT($A240))),"",'Materials'!$D$32),"")</f>
        <v/>
      </c>
      <c r="E240" s="3">
        <f>IFERROR(IF(OR($A240="",NOT(ISTEXT($A240))),"",'Materials'!$E$32),"")</f>
        <v/>
      </c>
      <c r="F240" s="7">
        <f>IFERROR(IF(OR($A240="",NOT(ISTEXT($A240))),"",'Materials'!$F$32),"")</f>
        <v/>
      </c>
      <c r="G240" s="7">
        <f>IFERROR(IF(OR($A240="",NOT(ISTEXT($A240))),"",'Materials'!$G$32),"")</f>
        <v/>
      </c>
      <c r="H240" s="7">
        <f>IFERROR(IF(OR($A240="",NOT(ISTEXT($A240))),"",'Materials'!$H$32),"")</f>
        <v/>
      </c>
      <c r="I240" s="7">
        <f>IFERROR(IF(OR($A240="",NOT(ISTEXT($A240))),"",'Materials'!$I$32),"")</f>
        <v/>
      </c>
      <c r="J240" s="7">
        <f>IFERROR(IF(OR($A240="",NOT(ISTEXT($A240))),"",'Materials'!$J$32),"")</f>
        <v/>
      </c>
      <c r="K240" s="7">
        <f>IFERROR(IF(OR($A240="",NOT(ISTEXT($A240))),"",'Materials'!$K$32),"")</f>
        <v/>
      </c>
      <c r="L240" s="7">
        <f>IFERROR(IF(OR($A240="",NOT(ISTEXT($A240))),"",'Materials'!$L$32),"")</f>
        <v/>
      </c>
      <c r="M240" s="6">
        <f>IFERROR(IF(OR($A240="",NOT(ISTEXT($A240))),"",'Materials'!$M$32),"")</f>
        <v/>
      </c>
    </row>
    <row r="241" ht="28" customHeight="1">
      <c r="A241" s="6">
        <f>IFERROR(IF(AND(ISTEXT($B$211),$B$211&lt;&gt;"",ISTEXT('Materials'!$A$33),'Materials'!$A$33&lt;&gt;"",ISTEXT('Materials'!$E$33),'Materials'!$E$33=$B$211),'Materials'!$A$33,""),"")</f>
        <v/>
      </c>
      <c r="B241" s="3">
        <f>IFERROR(IF(OR($A241="",NOT(ISTEXT($A241))),"",'Materials'!$B$33),"")</f>
        <v/>
      </c>
      <c r="C241" s="3">
        <f>IFERROR(IF(OR($A241="",NOT(ISTEXT($A241))),"",'Materials'!$C$33),"")</f>
        <v/>
      </c>
      <c r="D241" s="6">
        <f>IFERROR(IF(OR($A241="",NOT(ISTEXT($A241))),"",'Materials'!$D$33),"")</f>
        <v/>
      </c>
      <c r="E241" s="3">
        <f>IFERROR(IF(OR($A241="",NOT(ISTEXT($A241))),"",'Materials'!$E$33),"")</f>
        <v/>
      </c>
      <c r="F241" s="7">
        <f>IFERROR(IF(OR($A241="",NOT(ISTEXT($A241))),"",'Materials'!$F$33),"")</f>
        <v/>
      </c>
      <c r="G241" s="7">
        <f>IFERROR(IF(OR($A241="",NOT(ISTEXT($A241))),"",'Materials'!$G$33),"")</f>
        <v/>
      </c>
      <c r="H241" s="7">
        <f>IFERROR(IF(OR($A241="",NOT(ISTEXT($A241))),"",'Materials'!$H$33),"")</f>
        <v/>
      </c>
      <c r="I241" s="7">
        <f>IFERROR(IF(OR($A241="",NOT(ISTEXT($A241))),"",'Materials'!$I$33),"")</f>
        <v/>
      </c>
      <c r="J241" s="7">
        <f>IFERROR(IF(OR($A241="",NOT(ISTEXT($A241))),"",'Materials'!$J$33),"")</f>
        <v/>
      </c>
      <c r="K241" s="7">
        <f>IFERROR(IF(OR($A241="",NOT(ISTEXT($A241))),"",'Materials'!$K$33),"")</f>
        <v/>
      </c>
      <c r="L241" s="7">
        <f>IFERROR(IF(OR($A241="",NOT(ISTEXT($A241))),"",'Materials'!$L$33),"")</f>
        <v/>
      </c>
      <c r="M241" s="6">
        <f>IFERROR(IF(OR($A241="",NOT(ISTEXT($A241))),"",'Materials'!$M$33),"")</f>
        <v/>
      </c>
    </row>
    <row r="242" ht="28" customHeight="1">
      <c r="A242" s="6">
        <f>IFERROR(IF(AND(ISTEXT($B$211),$B$211&lt;&gt;"",ISTEXT('Materials'!$A$34),'Materials'!$A$34&lt;&gt;"",ISTEXT('Materials'!$E$34),'Materials'!$E$34=$B$211),'Materials'!$A$34,""),"")</f>
        <v/>
      </c>
      <c r="B242" s="3">
        <f>IFERROR(IF(OR($A242="",NOT(ISTEXT($A242))),"",'Materials'!$B$34),"")</f>
        <v/>
      </c>
      <c r="C242" s="3">
        <f>IFERROR(IF(OR($A242="",NOT(ISTEXT($A242))),"",'Materials'!$C$34),"")</f>
        <v/>
      </c>
      <c r="D242" s="6">
        <f>IFERROR(IF(OR($A242="",NOT(ISTEXT($A242))),"",'Materials'!$D$34),"")</f>
        <v/>
      </c>
      <c r="E242" s="3">
        <f>IFERROR(IF(OR($A242="",NOT(ISTEXT($A242))),"",'Materials'!$E$34),"")</f>
        <v/>
      </c>
      <c r="F242" s="7">
        <f>IFERROR(IF(OR($A242="",NOT(ISTEXT($A242))),"",'Materials'!$F$34),"")</f>
        <v/>
      </c>
      <c r="G242" s="7">
        <f>IFERROR(IF(OR($A242="",NOT(ISTEXT($A242))),"",'Materials'!$G$34),"")</f>
        <v/>
      </c>
      <c r="H242" s="7">
        <f>IFERROR(IF(OR($A242="",NOT(ISTEXT($A242))),"",'Materials'!$H$34),"")</f>
        <v/>
      </c>
      <c r="I242" s="7">
        <f>IFERROR(IF(OR($A242="",NOT(ISTEXT($A242))),"",'Materials'!$I$34),"")</f>
        <v/>
      </c>
      <c r="J242" s="7">
        <f>IFERROR(IF(OR($A242="",NOT(ISTEXT($A242))),"",'Materials'!$J$34),"")</f>
        <v/>
      </c>
      <c r="K242" s="7">
        <f>IFERROR(IF(OR($A242="",NOT(ISTEXT($A242))),"",'Materials'!$K$34),"")</f>
        <v/>
      </c>
      <c r="L242" s="7">
        <f>IFERROR(IF(OR($A242="",NOT(ISTEXT($A242))),"",'Materials'!$L$34),"")</f>
        <v/>
      </c>
      <c r="M242" s="6">
        <f>IFERROR(IF(OR($A242="",NOT(ISTEXT($A242))),"",'Materials'!$M$34),"")</f>
        <v/>
      </c>
    </row>
    <row r="243" ht="28" customHeight="1">
      <c r="A243" s="6">
        <f>IFERROR(IF(AND(ISTEXT($B$211),$B$211&lt;&gt;"",ISTEXT('Materials'!$A$35),'Materials'!$A$35&lt;&gt;"",ISTEXT('Materials'!$E$35),'Materials'!$E$35=$B$211),'Materials'!$A$35,""),"")</f>
        <v/>
      </c>
      <c r="B243" s="3">
        <f>IFERROR(IF(OR($A243="",NOT(ISTEXT($A243))),"",'Materials'!$B$35),"")</f>
        <v/>
      </c>
      <c r="C243" s="3">
        <f>IFERROR(IF(OR($A243="",NOT(ISTEXT($A243))),"",'Materials'!$C$35),"")</f>
        <v/>
      </c>
      <c r="D243" s="6">
        <f>IFERROR(IF(OR($A243="",NOT(ISTEXT($A243))),"",'Materials'!$D$35),"")</f>
        <v/>
      </c>
      <c r="E243" s="3">
        <f>IFERROR(IF(OR($A243="",NOT(ISTEXT($A243))),"",'Materials'!$E$35),"")</f>
        <v/>
      </c>
      <c r="F243" s="7">
        <f>IFERROR(IF(OR($A243="",NOT(ISTEXT($A243))),"",'Materials'!$F$35),"")</f>
        <v/>
      </c>
      <c r="G243" s="7">
        <f>IFERROR(IF(OR($A243="",NOT(ISTEXT($A243))),"",'Materials'!$G$35),"")</f>
        <v/>
      </c>
      <c r="H243" s="7">
        <f>IFERROR(IF(OR($A243="",NOT(ISTEXT($A243))),"",'Materials'!$H$35),"")</f>
        <v/>
      </c>
      <c r="I243" s="7">
        <f>IFERROR(IF(OR($A243="",NOT(ISTEXT($A243))),"",'Materials'!$I$35),"")</f>
        <v/>
      </c>
      <c r="J243" s="7">
        <f>IFERROR(IF(OR($A243="",NOT(ISTEXT($A243))),"",'Materials'!$J$35),"")</f>
        <v/>
      </c>
      <c r="K243" s="7">
        <f>IFERROR(IF(OR($A243="",NOT(ISTEXT($A243))),"",'Materials'!$K$35),"")</f>
        <v/>
      </c>
      <c r="L243" s="7">
        <f>IFERROR(IF(OR($A243="",NOT(ISTEXT($A243))),"",'Materials'!$L$35),"")</f>
        <v/>
      </c>
      <c r="M243" s="6">
        <f>IFERROR(IF(OR($A243="",NOT(ISTEXT($A243))),"",'Materials'!$M$35),"")</f>
        <v/>
      </c>
    </row>
    <row r="244" ht="28" customHeight="1">
      <c r="A244" s="6">
        <f>IFERROR(IF(AND(ISTEXT($B$211),$B$211&lt;&gt;"",ISTEXT('Materials'!$A$36),'Materials'!$A$36&lt;&gt;"",ISTEXT('Materials'!$E$36),'Materials'!$E$36=$B$211),'Materials'!$A$36,""),"")</f>
        <v/>
      </c>
      <c r="B244" s="3">
        <f>IFERROR(IF(OR($A244="",NOT(ISTEXT($A244))),"",'Materials'!$B$36),"")</f>
        <v/>
      </c>
      <c r="C244" s="3">
        <f>IFERROR(IF(OR($A244="",NOT(ISTEXT($A244))),"",'Materials'!$C$36),"")</f>
        <v/>
      </c>
      <c r="D244" s="6">
        <f>IFERROR(IF(OR($A244="",NOT(ISTEXT($A244))),"",'Materials'!$D$36),"")</f>
        <v/>
      </c>
      <c r="E244" s="3">
        <f>IFERROR(IF(OR($A244="",NOT(ISTEXT($A244))),"",'Materials'!$E$36),"")</f>
        <v/>
      </c>
      <c r="F244" s="7">
        <f>IFERROR(IF(OR($A244="",NOT(ISTEXT($A244))),"",'Materials'!$F$36),"")</f>
        <v/>
      </c>
      <c r="G244" s="7">
        <f>IFERROR(IF(OR($A244="",NOT(ISTEXT($A244))),"",'Materials'!$G$36),"")</f>
        <v/>
      </c>
      <c r="H244" s="7">
        <f>IFERROR(IF(OR($A244="",NOT(ISTEXT($A244))),"",'Materials'!$H$36),"")</f>
        <v/>
      </c>
      <c r="I244" s="7">
        <f>IFERROR(IF(OR($A244="",NOT(ISTEXT($A244))),"",'Materials'!$I$36),"")</f>
        <v/>
      </c>
      <c r="J244" s="7">
        <f>IFERROR(IF(OR($A244="",NOT(ISTEXT($A244))),"",'Materials'!$J$36),"")</f>
        <v/>
      </c>
      <c r="K244" s="7">
        <f>IFERROR(IF(OR($A244="",NOT(ISTEXT($A244))),"",'Materials'!$K$36),"")</f>
        <v/>
      </c>
      <c r="L244" s="7">
        <f>IFERROR(IF(OR($A244="",NOT(ISTEXT($A244))),"",'Materials'!$L$36),"")</f>
        <v/>
      </c>
      <c r="M244" s="6">
        <f>IFERROR(IF(OR($A244="",NOT(ISTEXT($A244))),"",'Materials'!$M$36),"")</f>
        <v/>
      </c>
    </row>
    <row r="245" ht="28" customHeight="1">
      <c r="A245" s="6">
        <f>IFERROR(IF(AND(ISTEXT($B$211),$B$211&lt;&gt;"",ISTEXT('Materials'!$A$37),'Materials'!$A$37&lt;&gt;"",ISTEXT('Materials'!$E$37),'Materials'!$E$37=$B$211),'Materials'!$A$37,""),"")</f>
        <v/>
      </c>
      <c r="B245" s="3">
        <f>IFERROR(IF(OR($A245="",NOT(ISTEXT($A245))),"",'Materials'!$B$37),"")</f>
        <v/>
      </c>
      <c r="C245" s="3">
        <f>IFERROR(IF(OR($A245="",NOT(ISTEXT($A245))),"",'Materials'!$C$37),"")</f>
        <v/>
      </c>
      <c r="D245" s="6">
        <f>IFERROR(IF(OR($A245="",NOT(ISTEXT($A245))),"",'Materials'!$D$37),"")</f>
        <v/>
      </c>
      <c r="E245" s="3">
        <f>IFERROR(IF(OR($A245="",NOT(ISTEXT($A245))),"",'Materials'!$E$37),"")</f>
        <v/>
      </c>
      <c r="F245" s="7">
        <f>IFERROR(IF(OR($A245="",NOT(ISTEXT($A245))),"",'Materials'!$F$37),"")</f>
        <v/>
      </c>
      <c r="G245" s="7">
        <f>IFERROR(IF(OR($A245="",NOT(ISTEXT($A245))),"",'Materials'!$G$37),"")</f>
        <v/>
      </c>
      <c r="H245" s="7">
        <f>IFERROR(IF(OR($A245="",NOT(ISTEXT($A245))),"",'Materials'!$H$37),"")</f>
        <v/>
      </c>
      <c r="I245" s="7">
        <f>IFERROR(IF(OR($A245="",NOT(ISTEXT($A245))),"",'Materials'!$I$37),"")</f>
        <v/>
      </c>
      <c r="J245" s="7">
        <f>IFERROR(IF(OR($A245="",NOT(ISTEXT($A245))),"",'Materials'!$J$37),"")</f>
        <v/>
      </c>
      <c r="K245" s="7">
        <f>IFERROR(IF(OR($A245="",NOT(ISTEXT($A245))),"",'Materials'!$K$37),"")</f>
        <v/>
      </c>
      <c r="L245" s="7">
        <f>IFERROR(IF(OR($A245="",NOT(ISTEXT($A245))),"",'Materials'!$L$37),"")</f>
        <v/>
      </c>
      <c r="M245" s="6">
        <f>IFERROR(IF(OR($A245="",NOT(ISTEXT($A245))),"",'Materials'!$M$37),"")</f>
        <v/>
      </c>
    </row>
    <row r="246" ht="28" customHeight="1">
      <c r="A246" s="6">
        <f>IFERROR(IF(AND(ISTEXT($B$211),$B$211&lt;&gt;"",ISTEXT('Materials'!$A$38),'Materials'!$A$38&lt;&gt;"",ISTEXT('Materials'!$E$38),'Materials'!$E$38=$B$211),'Materials'!$A$38,""),"")</f>
        <v/>
      </c>
      <c r="B246" s="3">
        <f>IFERROR(IF(OR($A246="",NOT(ISTEXT($A246))),"",'Materials'!$B$38),"")</f>
        <v/>
      </c>
      <c r="C246" s="3">
        <f>IFERROR(IF(OR($A246="",NOT(ISTEXT($A246))),"",'Materials'!$C$38),"")</f>
        <v/>
      </c>
      <c r="D246" s="6">
        <f>IFERROR(IF(OR($A246="",NOT(ISTEXT($A246))),"",'Materials'!$D$38),"")</f>
        <v/>
      </c>
      <c r="E246" s="3">
        <f>IFERROR(IF(OR($A246="",NOT(ISTEXT($A246))),"",'Materials'!$E$38),"")</f>
        <v/>
      </c>
      <c r="F246" s="7">
        <f>IFERROR(IF(OR($A246="",NOT(ISTEXT($A246))),"",'Materials'!$F$38),"")</f>
        <v/>
      </c>
      <c r="G246" s="7">
        <f>IFERROR(IF(OR($A246="",NOT(ISTEXT($A246))),"",'Materials'!$G$38),"")</f>
        <v/>
      </c>
      <c r="H246" s="7">
        <f>IFERROR(IF(OR($A246="",NOT(ISTEXT($A246))),"",'Materials'!$H$38),"")</f>
        <v/>
      </c>
      <c r="I246" s="7">
        <f>IFERROR(IF(OR($A246="",NOT(ISTEXT($A246))),"",'Materials'!$I$38),"")</f>
        <v/>
      </c>
      <c r="J246" s="7">
        <f>IFERROR(IF(OR($A246="",NOT(ISTEXT($A246))),"",'Materials'!$J$38),"")</f>
        <v/>
      </c>
      <c r="K246" s="7">
        <f>IFERROR(IF(OR($A246="",NOT(ISTEXT($A246))),"",'Materials'!$K$38),"")</f>
        <v/>
      </c>
      <c r="L246" s="7">
        <f>IFERROR(IF(OR($A246="",NOT(ISTEXT($A246))),"",'Materials'!$L$38),"")</f>
        <v/>
      </c>
      <c r="M246" s="6">
        <f>IFERROR(IF(OR($A246="",NOT(ISTEXT($A246))),"",'Materials'!$M$38),"")</f>
        <v/>
      </c>
    </row>
    <row r="247" ht="28" customHeight="1">
      <c r="A247" s="6">
        <f>IFERROR(IF(AND(ISTEXT($B$211),$B$211&lt;&gt;"",ISTEXT('Materials'!$A$39),'Materials'!$A$39&lt;&gt;"",ISTEXT('Materials'!$E$39),'Materials'!$E$39=$B$211),'Materials'!$A$39,""),"")</f>
        <v/>
      </c>
      <c r="B247" s="3">
        <f>IFERROR(IF(OR($A247="",NOT(ISTEXT($A247))),"",'Materials'!$B$39),"")</f>
        <v/>
      </c>
      <c r="C247" s="3">
        <f>IFERROR(IF(OR($A247="",NOT(ISTEXT($A247))),"",'Materials'!$C$39),"")</f>
        <v/>
      </c>
      <c r="D247" s="6">
        <f>IFERROR(IF(OR($A247="",NOT(ISTEXT($A247))),"",'Materials'!$D$39),"")</f>
        <v/>
      </c>
      <c r="E247" s="3">
        <f>IFERROR(IF(OR($A247="",NOT(ISTEXT($A247))),"",'Materials'!$E$39),"")</f>
        <v/>
      </c>
      <c r="F247" s="7">
        <f>IFERROR(IF(OR($A247="",NOT(ISTEXT($A247))),"",'Materials'!$F$39),"")</f>
        <v/>
      </c>
      <c r="G247" s="7">
        <f>IFERROR(IF(OR($A247="",NOT(ISTEXT($A247))),"",'Materials'!$G$39),"")</f>
        <v/>
      </c>
      <c r="H247" s="7">
        <f>IFERROR(IF(OR($A247="",NOT(ISTEXT($A247))),"",'Materials'!$H$39),"")</f>
        <v/>
      </c>
      <c r="I247" s="7">
        <f>IFERROR(IF(OR($A247="",NOT(ISTEXT($A247))),"",'Materials'!$I$39),"")</f>
        <v/>
      </c>
      <c r="J247" s="7">
        <f>IFERROR(IF(OR($A247="",NOT(ISTEXT($A247))),"",'Materials'!$J$39),"")</f>
        <v/>
      </c>
      <c r="K247" s="7">
        <f>IFERROR(IF(OR($A247="",NOT(ISTEXT($A247))),"",'Materials'!$K$39),"")</f>
        <v/>
      </c>
      <c r="L247" s="7">
        <f>IFERROR(IF(OR($A247="",NOT(ISTEXT($A247))),"",'Materials'!$L$39),"")</f>
        <v/>
      </c>
      <c r="M247" s="6">
        <f>IFERROR(IF(OR($A247="",NOT(ISTEXT($A247))),"",'Materials'!$M$39),"")</f>
        <v/>
      </c>
    </row>
    <row r="248" ht="28" customHeight="1">
      <c r="A248" s="6">
        <f>IFERROR(IF(AND(ISTEXT($B$211),$B$211&lt;&gt;"",ISTEXT('Materials'!$A$40),'Materials'!$A$40&lt;&gt;"",ISTEXT('Materials'!$E$40),'Materials'!$E$40=$B$211),'Materials'!$A$40,""),"")</f>
        <v/>
      </c>
      <c r="B248" s="3">
        <f>IFERROR(IF(OR($A248="",NOT(ISTEXT($A248))),"",'Materials'!$B$40),"")</f>
        <v/>
      </c>
      <c r="C248" s="3">
        <f>IFERROR(IF(OR($A248="",NOT(ISTEXT($A248))),"",'Materials'!$C$40),"")</f>
        <v/>
      </c>
      <c r="D248" s="6">
        <f>IFERROR(IF(OR($A248="",NOT(ISTEXT($A248))),"",'Materials'!$D$40),"")</f>
        <v/>
      </c>
      <c r="E248" s="3">
        <f>IFERROR(IF(OR($A248="",NOT(ISTEXT($A248))),"",'Materials'!$E$40),"")</f>
        <v/>
      </c>
      <c r="F248" s="7">
        <f>IFERROR(IF(OR($A248="",NOT(ISTEXT($A248))),"",'Materials'!$F$40),"")</f>
        <v/>
      </c>
      <c r="G248" s="7">
        <f>IFERROR(IF(OR($A248="",NOT(ISTEXT($A248))),"",'Materials'!$G$40),"")</f>
        <v/>
      </c>
      <c r="H248" s="7">
        <f>IFERROR(IF(OR($A248="",NOT(ISTEXT($A248))),"",'Materials'!$H$40),"")</f>
        <v/>
      </c>
      <c r="I248" s="7">
        <f>IFERROR(IF(OR($A248="",NOT(ISTEXT($A248))),"",'Materials'!$I$40),"")</f>
        <v/>
      </c>
      <c r="J248" s="7">
        <f>IFERROR(IF(OR($A248="",NOT(ISTEXT($A248))),"",'Materials'!$J$40),"")</f>
        <v/>
      </c>
      <c r="K248" s="7">
        <f>IFERROR(IF(OR($A248="",NOT(ISTEXT($A248))),"",'Materials'!$K$40),"")</f>
        <v/>
      </c>
      <c r="L248" s="7">
        <f>IFERROR(IF(OR($A248="",NOT(ISTEXT($A248))),"",'Materials'!$L$40),"")</f>
        <v/>
      </c>
      <c r="M248" s="6">
        <f>IFERROR(IF(OR($A248="",NOT(ISTEXT($A248))),"",'Materials'!$M$40),"")</f>
        <v/>
      </c>
    </row>
    <row r="249" ht="28" customHeight="1">
      <c r="A249" s="6">
        <f>IFERROR(IF(AND(ISTEXT($B$211),$B$211&lt;&gt;"",ISTEXT('Materials'!$A$41),'Materials'!$A$41&lt;&gt;"",ISTEXT('Materials'!$E$41),'Materials'!$E$41=$B$211),'Materials'!$A$41,""),"")</f>
        <v/>
      </c>
      <c r="B249" s="3">
        <f>IFERROR(IF(OR($A249="",NOT(ISTEXT($A249))),"",'Materials'!$B$41),"")</f>
        <v/>
      </c>
      <c r="C249" s="3">
        <f>IFERROR(IF(OR($A249="",NOT(ISTEXT($A249))),"",'Materials'!$C$41),"")</f>
        <v/>
      </c>
      <c r="D249" s="6">
        <f>IFERROR(IF(OR($A249="",NOT(ISTEXT($A249))),"",'Materials'!$D$41),"")</f>
        <v/>
      </c>
      <c r="E249" s="3">
        <f>IFERROR(IF(OR($A249="",NOT(ISTEXT($A249))),"",'Materials'!$E$41),"")</f>
        <v/>
      </c>
      <c r="F249" s="7">
        <f>IFERROR(IF(OR($A249="",NOT(ISTEXT($A249))),"",'Materials'!$F$41),"")</f>
        <v/>
      </c>
      <c r="G249" s="7">
        <f>IFERROR(IF(OR($A249="",NOT(ISTEXT($A249))),"",'Materials'!$G$41),"")</f>
        <v/>
      </c>
      <c r="H249" s="7">
        <f>IFERROR(IF(OR($A249="",NOT(ISTEXT($A249))),"",'Materials'!$H$41),"")</f>
        <v/>
      </c>
      <c r="I249" s="7">
        <f>IFERROR(IF(OR($A249="",NOT(ISTEXT($A249))),"",'Materials'!$I$41),"")</f>
        <v/>
      </c>
      <c r="J249" s="7">
        <f>IFERROR(IF(OR($A249="",NOT(ISTEXT($A249))),"",'Materials'!$J$41),"")</f>
        <v/>
      </c>
      <c r="K249" s="7">
        <f>IFERROR(IF(OR($A249="",NOT(ISTEXT($A249))),"",'Materials'!$K$41),"")</f>
        <v/>
      </c>
      <c r="L249" s="7">
        <f>IFERROR(IF(OR($A249="",NOT(ISTEXT($A249))),"",'Materials'!$L$41),"")</f>
        <v/>
      </c>
      <c r="M249" s="6">
        <f>IFERROR(IF(OR($A249="",NOT(ISTEXT($A249))),"",'Materials'!$M$41),"")</f>
        <v/>
      </c>
    </row>
    <row r="250" ht="28" customHeight="1">
      <c r="A250" s="6">
        <f>IFERROR(IF(AND(ISTEXT($B$211),$B$211&lt;&gt;"",ISTEXT('Materials'!$A$42),'Materials'!$A$42&lt;&gt;"",ISTEXT('Materials'!$E$42),'Materials'!$E$42=$B$211),'Materials'!$A$42,""),"")</f>
        <v/>
      </c>
      <c r="B250" s="3">
        <f>IFERROR(IF(OR($A250="",NOT(ISTEXT($A250))),"",'Materials'!$B$42),"")</f>
        <v/>
      </c>
      <c r="C250" s="3">
        <f>IFERROR(IF(OR($A250="",NOT(ISTEXT($A250))),"",'Materials'!$C$42),"")</f>
        <v/>
      </c>
      <c r="D250" s="6">
        <f>IFERROR(IF(OR($A250="",NOT(ISTEXT($A250))),"",'Materials'!$D$42),"")</f>
        <v/>
      </c>
      <c r="E250" s="3">
        <f>IFERROR(IF(OR($A250="",NOT(ISTEXT($A250))),"",'Materials'!$E$42),"")</f>
        <v/>
      </c>
      <c r="F250" s="7">
        <f>IFERROR(IF(OR($A250="",NOT(ISTEXT($A250))),"",'Materials'!$F$42),"")</f>
        <v/>
      </c>
      <c r="G250" s="7">
        <f>IFERROR(IF(OR($A250="",NOT(ISTEXT($A250))),"",'Materials'!$G$42),"")</f>
        <v/>
      </c>
      <c r="H250" s="7">
        <f>IFERROR(IF(OR($A250="",NOT(ISTEXT($A250))),"",'Materials'!$H$42),"")</f>
        <v/>
      </c>
      <c r="I250" s="7">
        <f>IFERROR(IF(OR($A250="",NOT(ISTEXT($A250))),"",'Materials'!$I$42),"")</f>
        <v/>
      </c>
      <c r="J250" s="7">
        <f>IFERROR(IF(OR($A250="",NOT(ISTEXT($A250))),"",'Materials'!$J$42),"")</f>
        <v/>
      </c>
      <c r="K250" s="7">
        <f>IFERROR(IF(OR($A250="",NOT(ISTEXT($A250))),"",'Materials'!$K$42),"")</f>
        <v/>
      </c>
      <c r="L250" s="7">
        <f>IFERROR(IF(OR($A250="",NOT(ISTEXT($A250))),"",'Materials'!$L$42),"")</f>
        <v/>
      </c>
      <c r="M250" s="6">
        <f>IFERROR(IF(OR($A250="",NOT(ISTEXT($A250))),"",'Materials'!$M$42),"")</f>
        <v/>
      </c>
    </row>
    <row r="251" ht="28" customHeight="1">
      <c r="A251" s="6">
        <f>IFERROR(IF(AND(ISTEXT($B$211),$B$211&lt;&gt;"",ISTEXT('Materials'!$A$43),'Materials'!$A$43&lt;&gt;"",ISTEXT('Materials'!$E$43),'Materials'!$E$43=$B$211),'Materials'!$A$43,""),"")</f>
        <v/>
      </c>
      <c r="B251" s="3">
        <f>IFERROR(IF(OR($A251="",NOT(ISTEXT($A251))),"",'Materials'!$B$43),"")</f>
        <v/>
      </c>
      <c r="C251" s="3">
        <f>IFERROR(IF(OR($A251="",NOT(ISTEXT($A251))),"",'Materials'!$C$43),"")</f>
        <v/>
      </c>
      <c r="D251" s="6">
        <f>IFERROR(IF(OR($A251="",NOT(ISTEXT($A251))),"",'Materials'!$D$43),"")</f>
        <v/>
      </c>
      <c r="E251" s="3">
        <f>IFERROR(IF(OR($A251="",NOT(ISTEXT($A251))),"",'Materials'!$E$43),"")</f>
        <v/>
      </c>
      <c r="F251" s="7">
        <f>IFERROR(IF(OR($A251="",NOT(ISTEXT($A251))),"",'Materials'!$F$43),"")</f>
        <v/>
      </c>
      <c r="G251" s="7">
        <f>IFERROR(IF(OR($A251="",NOT(ISTEXT($A251))),"",'Materials'!$G$43),"")</f>
        <v/>
      </c>
      <c r="H251" s="7">
        <f>IFERROR(IF(OR($A251="",NOT(ISTEXT($A251))),"",'Materials'!$H$43),"")</f>
        <v/>
      </c>
      <c r="I251" s="7">
        <f>IFERROR(IF(OR($A251="",NOT(ISTEXT($A251))),"",'Materials'!$I$43),"")</f>
        <v/>
      </c>
      <c r="J251" s="7">
        <f>IFERROR(IF(OR($A251="",NOT(ISTEXT($A251))),"",'Materials'!$J$43),"")</f>
        <v/>
      </c>
      <c r="K251" s="7">
        <f>IFERROR(IF(OR($A251="",NOT(ISTEXT($A251))),"",'Materials'!$K$43),"")</f>
        <v/>
      </c>
      <c r="L251" s="7">
        <f>IFERROR(IF(OR($A251="",NOT(ISTEXT($A251))),"",'Materials'!$L$43),"")</f>
        <v/>
      </c>
      <c r="M251" s="6">
        <f>IFERROR(IF(OR($A251="",NOT(ISTEXT($A251))),"",'Materials'!$M$43),"")</f>
        <v/>
      </c>
    </row>
    <row r="252" ht="28" customHeight="1">
      <c r="A252" s="6">
        <f>IFERROR(IF(AND(ISTEXT($B$211),$B$211&lt;&gt;"",ISTEXT('Materials'!$A$44),'Materials'!$A$44&lt;&gt;"",ISTEXT('Materials'!$E$44),'Materials'!$E$44=$B$211),'Materials'!$A$44,""),"")</f>
        <v/>
      </c>
      <c r="B252" s="3">
        <f>IFERROR(IF(OR($A252="",NOT(ISTEXT($A252))),"",'Materials'!$B$44),"")</f>
        <v/>
      </c>
      <c r="C252" s="3">
        <f>IFERROR(IF(OR($A252="",NOT(ISTEXT($A252))),"",'Materials'!$C$44),"")</f>
        <v/>
      </c>
      <c r="D252" s="6">
        <f>IFERROR(IF(OR($A252="",NOT(ISTEXT($A252))),"",'Materials'!$D$44),"")</f>
        <v/>
      </c>
      <c r="E252" s="3">
        <f>IFERROR(IF(OR($A252="",NOT(ISTEXT($A252))),"",'Materials'!$E$44),"")</f>
        <v/>
      </c>
      <c r="F252" s="7">
        <f>IFERROR(IF(OR($A252="",NOT(ISTEXT($A252))),"",'Materials'!$F$44),"")</f>
        <v/>
      </c>
      <c r="G252" s="7">
        <f>IFERROR(IF(OR($A252="",NOT(ISTEXT($A252))),"",'Materials'!$G$44),"")</f>
        <v/>
      </c>
      <c r="H252" s="7">
        <f>IFERROR(IF(OR($A252="",NOT(ISTEXT($A252))),"",'Materials'!$H$44),"")</f>
        <v/>
      </c>
      <c r="I252" s="7">
        <f>IFERROR(IF(OR($A252="",NOT(ISTEXT($A252))),"",'Materials'!$I$44),"")</f>
        <v/>
      </c>
      <c r="J252" s="7">
        <f>IFERROR(IF(OR($A252="",NOT(ISTEXT($A252))),"",'Materials'!$J$44),"")</f>
        <v/>
      </c>
      <c r="K252" s="7">
        <f>IFERROR(IF(OR($A252="",NOT(ISTEXT($A252))),"",'Materials'!$K$44),"")</f>
        <v/>
      </c>
      <c r="L252" s="7">
        <f>IFERROR(IF(OR($A252="",NOT(ISTEXT($A252))),"",'Materials'!$L$44),"")</f>
        <v/>
      </c>
      <c r="M252" s="6">
        <f>IFERROR(IF(OR($A252="",NOT(ISTEXT($A252))),"",'Materials'!$M$44),"")</f>
        <v/>
      </c>
    </row>
    <row r="253" ht="28" customHeight="1">
      <c r="A253" s="6">
        <f>IFERROR(IF(AND(ISTEXT($B$211),$B$211&lt;&gt;"",ISTEXT('Materials'!$A$45),'Materials'!$A$45&lt;&gt;"",ISTEXT('Materials'!$E$45),'Materials'!$E$45=$B$211),'Materials'!$A$45,""),"")</f>
        <v/>
      </c>
      <c r="B253" s="3">
        <f>IFERROR(IF(OR($A253="",NOT(ISTEXT($A253))),"",'Materials'!$B$45),"")</f>
        <v/>
      </c>
      <c r="C253" s="3">
        <f>IFERROR(IF(OR($A253="",NOT(ISTEXT($A253))),"",'Materials'!$C$45),"")</f>
        <v/>
      </c>
      <c r="D253" s="6">
        <f>IFERROR(IF(OR($A253="",NOT(ISTEXT($A253))),"",'Materials'!$D$45),"")</f>
        <v/>
      </c>
      <c r="E253" s="3">
        <f>IFERROR(IF(OR($A253="",NOT(ISTEXT($A253))),"",'Materials'!$E$45),"")</f>
        <v/>
      </c>
      <c r="F253" s="7">
        <f>IFERROR(IF(OR($A253="",NOT(ISTEXT($A253))),"",'Materials'!$F$45),"")</f>
        <v/>
      </c>
      <c r="G253" s="7">
        <f>IFERROR(IF(OR($A253="",NOT(ISTEXT($A253))),"",'Materials'!$G$45),"")</f>
        <v/>
      </c>
      <c r="H253" s="7">
        <f>IFERROR(IF(OR($A253="",NOT(ISTEXT($A253))),"",'Materials'!$H$45),"")</f>
        <v/>
      </c>
      <c r="I253" s="7">
        <f>IFERROR(IF(OR($A253="",NOT(ISTEXT($A253))),"",'Materials'!$I$45),"")</f>
        <v/>
      </c>
      <c r="J253" s="7">
        <f>IFERROR(IF(OR($A253="",NOT(ISTEXT($A253))),"",'Materials'!$J$45),"")</f>
        <v/>
      </c>
      <c r="K253" s="7">
        <f>IFERROR(IF(OR($A253="",NOT(ISTEXT($A253))),"",'Materials'!$K$45),"")</f>
        <v/>
      </c>
      <c r="L253" s="7">
        <f>IFERROR(IF(OR($A253="",NOT(ISTEXT($A253))),"",'Materials'!$L$45),"")</f>
        <v/>
      </c>
      <c r="M253" s="6">
        <f>IFERROR(IF(OR($A253="",NOT(ISTEXT($A253))),"",'Materials'!$M$45),"")</f>
        <v/>
      </c>
    </row>
    <row r="254" ht="28" customHeight="1">
      <c r="A254" s="6">
        <f>IFERROR(IF(AND(ISTEXT($B$211),$B$211&lt;&gt;"",ISTEXT('Materials'!$A$46),'Materials'!$A$46&lt;&gt;"",ISTEXT('Materials'!$E$46),'Materials'!$E$46=$B$211),'Materials'!$A$46,""),"")</f>
        <v/>
      </c>
      <c r="B254" s="3">
        <f>IFERROR(IF(OR($A254="",NOT(ISTEXT($A254))),"",'Materials'!$B$46),"")</f>
        <v/>
      </c>
      <c r="C254" s="3">
        <f>IFERROR(IF(OR($A254="",NOT(ISTEXT($A254))),"",'Materials'!$C$46),"")</f>
        <v/>
      </c>
      <c r="D254" s="6">
        <f>IFERROR(IF(OR($A254="",NOT(ISTEXT($A254))),"",'Materials'!$D$46),"")</f>
        <v/>
      </c>
      <c r="E254" s="3">
        <f>IFERROR(IF(OR($A254="",NOT(ISTEXT($A254))),"",'Materials'!$E$46),"")</f>
        <v/>
      </c>
      <c r="F254" s="7">
        <f>IFERROR(IF(OR($A254="",NOT(ISTEXT($A254))),"",'Materials'!$F$46),"")</f>
        <v/>
      </c>
      <c r="G254" s="7">
        <f>IFERROR(IF(OR($A254="",NOT(ISTEXT($A254))),"",'Materials'!$G$46),"")</f>
        <v/>
      </c>
      <c r="H254" s="7">
        <f>IFERROR(IF(OR($A254="",NOT(ISTEXT($A254))),"",'Materials'!$H$46),"")</f>
        <v/>
      </c>
      <c r="I254" s="7">
        <f>IFERROR(IF(OR($A254="",NOT(ISTEXT($A254))),"",'Materials'!$I$46),"")</f>
        <v/>
      </c>
      <c r="J254" s="7">
        <f>IFERROR(IF(OR($A254="",NOT(ISTEXT($A254))),"",'Materials'!$J$46),"")</f>
        <v/>
      </c>
      <c r="K254" s="7">
        <f>IFERROR(IF(OR($A254="",NOT(ISTEXT($A254))),"",'Materials'!$K$46),"")</f>
        <v/>
      </c>
      <c r="L254" s="7">
        <f>IFERROR(IF(OR($A254="",NOT(ISTEXT($A254))),"",'Materials'!$L$46),"")</f>
        <v/>
      </c>
      <c r="M254" s="6">
        <f>IFERROR(IF(OR($A254="",NOT(ISTEXT($A254))),"",'Materials'!$M$46),"")</f>
        <v/>
      </c>
    </row>
    <row r="255" ht="28" customHeight="1">
      <c r="A255" s="6">
        <f>IFERROR(IF(AND(ISTEXT($B$211),$B$211&lt;&gt;"",ISTEXT('Materials'!$A$47),'Materials'!$A$47&lt;&gt;"",ISTEXT('Materials'!$E$47),'Materials'!$E$47=$B$211),'Materials'!$A$47,""),"")</f>
        <v/>
      </c>
      <c r="B255" s="3">
        <f>IFERROR(IF(OR($A255="",NOT(ISTEXT($A255))),"",'Materials'!$B$47),"")</f>
        <v/>
      </c>
      <c r="C255" s="3">
        <f>IFERROR(IF(OR($A255="",NOT(ISTEXT($A255))),"",'Materials'!$C$47),"")</f>
        <v/>
      </c>
      <c r="D255" s="6">
        <f>IFERROR(IF(OR($A255="",NOT(ISTEXT($A255))),"",'Materials'!$D$47),"")</f>
        <v/>
      </c>
      <c r="E255" s="3">
        <f>IFERROR(IF(OR($A255="",NOT(ISTEXT($A255))),"",'Materials'!$E$47),"")</f>
        <v/>
      </c>
      <c r="F255" s="7">
        <f>IFERROR(IF(OR($A255="",NOT(ISTEXT($A255))),"",'Materials'!$F$47),"")</f>
        <v/>
      </c>
      <c r="G255" s="7">
        <f>IFERROR(IF(OR($A255="",NOT(ISTEXT($A255))),"",'Materials'!$G$47),"")</f>
        <v/>
      </c>
      <c r="H255" s="7">
        <f>IFERROR(IF(OR($A255="",NOT(ISTEXT($A255))),"",'Materials'!$H$47),"")</f>
        <v/>
      </c>
      <c r="I255" s="7">
        <f>IFERROR(IF(OR($A255="",NOT(ISTEXT($A255))),"",'Materials'!$I$47),"")</f>
        <v/>
      </c>
      <c r="J255" s="7">
        <f>IFERROR(IF(OR($A255="",NOT(ISTEXT($A255))),"",'Materials'!$J$47),"")</f>
        <v/>
      </c>
      <c r="K255" s="7">
        <f>IFERROR(IF(OR($A255="",NOT(ISTEXT($A255))),"",'Materials'!$K$47),"")</f>
        <v/>
      </c>
      <c r="L255" s="7">
        <f>IFERROR(IF(OR($A255="",NOT(ISTEXT($A255))),"",'Materials'!$L$47),"")</f>
        <v/>
      </c>
      <c r="M255" s="6">
        <f>IFERROR(IF(OR($A255="",NOT(ISTEXT($A255))),"",'Materials'!$M$47),"")</f>
        <v/>
      </c>
    </row>
    <row r="256" ht="28" customHeight="1">
      <c r="A256" s="6">
        <f>IFERROR(IF(AND(ISTEXT($B$211),$B$211&lt;&gt;"",ISTEXT('Materials'!$A$48),'Materials'!$A$48&lt;&gt;"",ISTEXT('Materials'!$E$48),'Materials'!$E$48=$B$211),'Materials'!$A$48,""),"")</f>
        <v/>
      </c>
      <c r="B256" s="3">
        <f>IFERROR(IF(OR($A256="",NOT(ISTEXT($A256))),"",'Materials'!$B$48),"")</f>
        <v/>
      </c>
      <c r="C256" s="3">
        <f>IFERROR(IF(OR($A256="",NOT(ISTEXT($A256))),"",'Materials'!$C$48),"")</f>
        <v/>
      </c>
      <c r="D256" s="6">
        <f>IFERROR(IF(OR($A256="",NOT(ISTEXT($A256))),"",'Materials'!$D$48),"")</f>
        <v/>
      </c>
      <c r="E256" s="3">
        <f>IFERROR(IF(OR($A256="",NOT(ISTEXT($A256))),"",'Materials'!$E$48),"")</f>
        <v/>
      </c>
      <c r="F256" s="7">
        <f>IFERROR(IF(OR($A256="",NOT(ISTEXT($A256))),"",'Materials'!$F$48),"")</f>
        <v/>
      </c>
      <c r="G256" s="7">
        <f>IFERROR(IF(OR($A256="",NOT(ISTEXT($A256))),"",'Materials'!$G$48),"")</f>
        <v/>
      </c>
      <c r="H256" s="7">
        <f>IFERROR(IF(OR($A256="",NOT(ISTEXT($A256))),"",'Materials'!$H$48),"")</f>
        <v/>
      </c>
      <c r="I256" s="7">
        <f>IFERROR(IF(OR($A256="",NOT(ISTEXT($A256))),"",'Materials'!$I$48),"")</f>
        <v/>
      </c>
      <c r="J256" s="7">
        <f>IFERROR(IF(OR($A256="",NOT(ISTEXT($A256))),"",'Materials'!$J$48),"")</f>
        <v/>
      </c>
      <c r="K256" s="7">
        <f>IFERROR(IF(OR($A256="",NOT(ISTEXT($A256))),"",'Materials'!$K$48),"")</f>
        <v/>
      </c>
      <c r="L256" s="7">
        <f>IFERROR(IF(OR($A256="",NOT(ISTEXT($A256))),"",'Materials'!$L$48),"")</f>
        <v/>
      </c>
      <c r="M256" s="6">
        <f>IFERROR(IF(OR($A256="",NOT(ISTEXT($A256))),"",'Materials'!$M$48),"")</f>
        <v/>
      </c>
    </row>
    <row r="257" ht="28" customHeight="1">
      <c r="A257" s="6">
        <f>IFERROR(IF(AND(ISTEXT($B$211),$B$211&lt;&gt;"",ISTEXT('Materials'!$A$49),'Materials'!$A$49&lt;&gt;"",ISTEXT('Materials'!$E$49),'Materials'!$E$49=$B$211),'Materials'!$A$49,""),"")</f>
        <v/>
      </c>
      <c r="B257" s="3">
        <f>IFERROR(IF(OR($A257="",NOT(ISTEXT($A257))),"",'Materials'!$B$49),"")</f>
        <v/>
      </c>
      <c r="C257" s="3">
        <f>IFERROR(IF(OR($A257="",NOT(ISTEXT($A257))),"",'Materials'!$C$49),"")</f>
        <v/>
      </c>
      <c r="D257" s="6">
        <f>IFERROR(IF(OR($A257="",NOT(ISTEXT($A257))),"",'Materials'!$D$49),"")</f>
        <v/>
      </c>
      <c r="E257" s="3">
        <f>IFERROR(IF(OR($A257="",NOT(ISTEXT($A257))),"",'Materials'!$E$49),"")</f>
        <v/>
      </c>
      <c r="F257" s="7">
        <f>IFERROR(IF(OR($A257="",NOT(ISTEXT($A257))),"",'Materials'!$F$49),"")</f>
        <v/>
      </c>
      <c r="G257" s="7">
        <f>IFERROR(IF(OR($A257="",NOT(ISTEXT($A257))),"",'Materials'!$G$49),"")</f>
        <v/>
      </c>
      <c r="H257" s="7">
        <f>IFERROR(IF(OR($A257="",NOT(ISTEXT($A257))),"",'Materials'!$H$49),"")</f>
        <v/>
      </c>
      <c r="I257" s="7">
        <f>IFERROR(IF(OR($A257="",NOT(ISTEXT($A257))),"",'Materials'!$I$49),"")</f>
        <v/>
      </c>
      <c r="J257" s="7">
        <f>IFERROR(IF(OR($A257="",NOT(ISTEXT($A257))),"",'Materials'!$J$49),"")</f>
        <v/>
      </c>
      <c r="K257" s="7">
        <f>IFERROR(IF(OR($A257="",NOT(ISTEXT($A257))),"",'Materials'!$K$49),"")</f>
        <v/>
      </c>
      <c r="L257" s="7">
        <f>IFERROR(IF(OR($A257="",NOT(ISTEXT($A257))),"",'Materials'!$L$49),"")</f>
        <v/>
      </c>
      <c r="M257" s="6">
        <f>IFERROR(IF(OR($A257="",NOT(ISTEXT($A257))),"",'Materials'!$M$49),"")</f>
        <v/>
      </c>
    </row>
    <row r="258" ht="28" customHeight="1">
      <c r="A258" s="6">
        <f>IFERROR(IF(AND(ISTEXT($B$211),$B$211&lt;&gt;"",ISTEXT('Materials'!$A$50),'Materials'!$A$50&lt;&gt;"",ISTEXT('Materials'!$E$50),'Materials'!$E$50=$B$211),'Materials'!$A$50,""),"")</f>
        <v/>
      </c>
      <c r="B258" s="3">
        <f>IFERROR(IF(OR($A258="",NOT(ISTEXT($A258))),"",'Materials'!$B$50),"")</f>
        <v/>
      </c>
      <c r="C258" s="3">
        <f>IFERROR(IF(OR($A258="",NOT(ISTEXT($A258))),"",'Materials'!$C$50),"")</f>
        <v/>
      </c>
      <c r="D258" s="6">
        <f>IFERROR(IF(OR($A258="",NOT(ISTEXT($A258))),"",'Materials'!$D$50),"")</f>
        <v/>
      </c>
      <c r="E258" s="3">
        <f>IFERROR(IF(OR($A258="",NOT(ISTEXT($A258))),"",'Materials'!$E$50),"")</f>
        <v/>
      </c>
      <c r="F258" s="7">
        <f>IFERROR(IF(OR($A258="",NOT(ISTEXT($A258))),"",'Materials'!$F$50),"")</f>
        <v/>
      </c>
      <c r="G258" s="7">
        <f>IFERROR(IF(OR($A258="",NOT(ISTEXT($A258))),"",'Materials'!$G$50),"")</f>
        <v/>
      </c>
      <c r="H258" s="7">
        <f>IFERROR(IF(OR($A258="",NOT(ISTEXT($A258))),"",'Materials'!$H$50),"")</f>
        <v/>
      </c>
      <c r="I258" s="7">
        <f>IFERROR(IF(OR($A258="",NOT(ISTEXT($A258))),"",'Materials'!$I$50),"")</f>
        <v/>
      </c>
      <c r="J258" s="7">
        <f>IFERROR(IF(OR($A258="",NOT(ISTEXT($A258))),"",'Materials'!$J$50),"")</f>
        <v/>
      </c>
      <c r="K258" s="7">
        <f>IFERROR(IF(OR($A258="",NOT(ISTEXT($A258))),"",'Materials'!$K$50),"")</f>
        <v/>
      </c>
      <c r="L258" s="7">
        <f>IFERROR(IF(OR($A258="",NOT(ISTEXT($A258))),"",'Materials'!$L$50),"")</f>
        <v/>
      </c>
      <c r="M258" s="6">
        <f>IFERROR(IF(OR($A258="",NOT(ISTEXT($A258))),"",'Materials'!$M$50),"")</f>
        <v/>
      </c>
    </row>
    <row r="259" ht="28" customHeight="1">
      <c r="A259" s="6">
        <f>IFERROR(IF(AND(ISTEXT($B$211),$B$211&lt;&gt;"",ISTEXT('Materials'!$A$51),'Materials'!$A$51&lt;&gt;"",ISTEXT('Materials'!$E$51),'Materials'!$E$51=$B$211),'Materials'!$A$51,""),"")</f>
        <v/>
      </c>
      <c r="B259" s="3">
        <f>IFERROR(IF(OR($A259="",NOT(ISTEXT($A259))),"",'Materials'!$B$51),"")</f>
        <v/>
      </c>
      <c r="C259" s="3">
        <f>IFERROR(IF(OR($A259="",NOT(ISTEXT($A259))),"",'Materials'!$C$51),"")</f>
        <v/>
      </c>
      <c r="D259" s="6">
        <f>IFERROR(IF(OR($A259="",NOT(ISTEXT($A259))),"",'Materials'!$D$51),"")</f>
        <v/>
      </c>
      <c r="E259" s="3">
        <f>IFERROR(IF(OR($A259="",NOT(ISTEXT($A259))),"",'Materials'!$E$51),"")</f>
        <v/>
      </c>
      <c r="F259" s="7">
        <f>IFERROR(IF(OR($A259="",NOT(ISTEXT($A259))),"",'Materials'!$F$51),"")</f>
        <v/>
      </c>
      <c r="G259" s="7">
        <f>IFERROR(IF(OR($A259="",NOT(ISTEXT($A259))),"",'Materials'!$G$51),"")</f>
        <v/>
      </c>
      <c r="H259" s="7">
        <f>IFERROR(IF(OR($A259="",NOT(ISTEXT($A259))),"",'Materials'!$H$51),"")</f>
        <v/>
      </c>
      <c r="I259" s="7">
        <f>IFERROR(IF(OR($A259="",NOT(ISTEXT($A259))),"",'Materials'!$I$51),"")</f>
        <v/>
      </c>
      <c r="J259" s="7">
        <f>IFERROR(IF(OR($A259="",NOT(ISTEXT($A259))),"",'Materials'!$J$51),"")</f>
        <v/>
      </c>
      <c r="K259" s="7">
        <f>IFERROR(IF(OR($A259="",NOT(ISTEXT($A259))),"",'Materials'!$K$51),"")</f>
        <v/>
      </c>
      <c r="L259" s="7">
        <f>IFERROR(IF(OR($A259="",NOT(ISTEXT($A259))),"",'Materials'!$L$51),"")</f>
        <v/>
      </c>
      <c r="M259" s="6">
        <f>IFERROR(IF(OR($A259="",NOT(ISTEXT($A259))),"",'Materials'!$M$51),"")</f>
        <v/>
      </c>
    </row>
    <row r="260" ht="28" customHeight="1">
      <c r="A260" s="6">
        <f>IFERROR(IF(AND(ISTEXT($B$211),$B$211&lt;&gt;"",ISTEXT('Materials'!$A$52),'Materials'!$A$52&lt;&gt;"",ISTEXT('Materials'!$E$52),'Materials'!$E$52=$B$211),'Materials'!$A$52,""),"")</f>
        <v/>
      </c>
      <c r="B260" s="3">
        <f>IFERROR(IF(OR($A260="",NOT(ISTEXT($A260))),"",'Materials'!$B$52),"")</f>
        <v/>
      </c>
      <c r="C260" s="3">
        <f>IFERROR(IF(OR($A260="",NOT(ISTEXT($A260))),"",'Materials'!$C$52),"")</f>
        <v/>
      </c>
      <c r="D260" s="6">
        <f>IFERROR(IF(OR($A260="",NOT(ISTEXT($A260))),"",'Materials'!$D$52),"")</f>
        <v/>
      </c>
      <c r="E260" s="3">
        <f>IFERROR(IF(OR($A260="",NOT(ISTEXT($A260))),"",'Materials'!$E$52),"")</f>
        <v/>
      </c>
      <c r="F260" s="7">
        <f>IFERROR(IF(OR($A260="",NOT(ISTEXT($A260))),"",'Materials'!$F$52),"")</f>
        <v/>
      </c>
      <c r="G260" s="7">
        <f>IFERROR(IF(OR($A260="",NOT(ISTEXT($A260))),"",'Materials'!$G$52),"")</f>
        <v/>
      </c>
      <c r="H260" s="7">
        <f>IFERROR(IF(OR($A260="",NOT(ISTEXT($A260))),"",'Materials'!$H$52),"")</f>
        <v/>
      </c>
      <c r="I260" s="7">
        <f>IFERROR(IF(OR($A260="",NOT(ISTEXT($A260))),"",'Materials'!$I$52),"")</f>
        <v/>
      </c>
      <c r="J260" s="7">
        <f>IFERROR(IF(OR($A260="",NOT(ISTEXT($A260))),"",'Materials'!$J$52),"")</f>
        <v/>
      </c>
      <c r="K260" s="7">
        <f>IFERROR(IF(OR($A260="",NOT(ISTEXT($A260))),"",'Materials'!$K$52),"")</f>
        <v/>
      </c>
      <c r="L260" s="7">
        <f>IFERROR(IF(OR($A260="",NOT(ISTEXT($A260))),"",'Materials'!$L$52),"")</f>
        <v/>
      </c>
      <c r="M260" s="6">
        <f>IFERROR(IF(OR($A260="",NOT(ISTEXT($A260))),"",'Materials'!$M$52),"")</f>
        <v/>
      </c>
    </row>
    <row r="261" ht="28" customHeight="1">
      <c r="A261" s="6">
        <f>IFERROR(IF(AND(ISTEXT($B$211),$B$211&lt;&gt;"",ISTEXT('Materials'!$A$53),'Materials'!$A$53&lt;&gt;"",ISTEXT('Materials'!$E$53),'Materials'!$E$53=$B$211),'Materials'!$A$53,""),"")</f>
        <v/>
      </c>
      <c r="B261" s="3">
        <f>IFERROR(IF(OR($A261="",NOT(ISTEXT($A261))),"",'Materials'!$B$53),"")</f>
        <v/>
      </c>
      <c r="C261" s="3">
        <f>IFERROR(IF(OR($A261="",NOT(ISTEXT($A261))),"",'Materials'!$C$53),"")</f>
        <v/>
      </c>
      <c r="D261" s="6">
        <f>IFERROR(IF(OR($A261="",NOT(ISTEXT($A261))),"",'Materials'!$D$53),"")</f>
        <v/>
      </c>
      <c r="E261" s="3">
        <f>IFERROR(IF(OR($A261="",NOT(ISTEXT($A261))),"",'Materials'!$E$53),"")</f>
        <v/>
      </c>
      <c r="F261" s="7">
        <f>IFERROR(IF(OR($A261="",NOT(ISTEXT($A261))),"",'Materials'!$F$53),"")</f>
        <v/>
      </c>
      <c r="G261" s="7">
        <f>IFERROR(IF(OR($A261="",NOT(ISTEXT($A261))),"",'Materials'!$G$53),"")</f>
        <v/>
      </c>
      <c r="H261" s="7">
        <f>IFERROR(IF(OR($A261="",NOT(ISTEXT($A261))),"",'Materials'!$H$53),"")</f>
        <v/>
      </c>
      <c r="I261" s="7">
        <f>IFERROR(IF(OR($A261="",NOT(ISTEXT($A261))),"",'Materials'!$I$53),"")</f>
        <v/>
      </c>
      <c r="J261" s="7">
        <f>IFERROR(IF(OR($A261="",NOT(ISTEXT($A261))),"",'Materials'!$J$53),"")</f>
        <v/>
      </c>
      <c r="K261" s="7">
        <f>IFERROR(IF(OR($A261="",NOT(ISTEXT($A261))),"",'Materials'!$K$53),"")</f>
        <v/>
      </c>
      <c r="L261" s="7">
        <f>IFERROR(IF(OR($A261="",NOT(ISTEXT($A261))),"",'Materials'!$L$53),"")</f>
        <v/>
      </c>
      <c r="M261" s="6">
        <f>IFERROR(IF(OR($A261="",NOT(ISTEXT($A261))),"",'Materials'!$M$53),"")</f>
        <v/>
      </c>
    </row>
    <row r="262" ht="28" customHeight="1">
      <c r="A262" s="6">
        <f>IFERROR(IF(AND(ISTEXT($B$211),$B$211&lt;&gt;"",ISTEXT('Materials'!$A$54),'Materials'!$A$54&lt;&gt;"",ISTEXT('Materials'!$E$54),'Materials'!$E$54=$B$211),'Materials'!$A$54,""),"")</f>
        <v/>
      </c>
      <c r="B262" s="3">
        <f>IFERROR(IF(OR($A262="",NOT(ISTEXT($A262))),"",'Materials'!$B$54),"")</f>
        <v/>
      </c>
      <c r="C262" s="3">
        <f>IFERROR(IF(OR($A262="",NOT(ISTEXT($A262))),"",'Materials'!$C$54),"")</f>
        <v/>
      </c>
      <c r="D262" s="6">
        <f>IFERROR(IF(OR($A262="",NOT(ISTEXT($A262))),"",'Materials'!$D$54),"")</f>
        <v/>
      </c>
      <c r="E262" s="3">
        <f>IFERROR(IF(OR($A262="",NOT(ISTEXT($A262))),"",'Materials'!$E$54),"")</f>
        <v/>
      </c>
      <c r="F262" s="7">
        <f>IFERROR(IF(OR($A262="",NOT(ISTEXT($A262))),"",'Materials'!$F$54),"")</f>
        <v/>
      </c>
      <c r="G262" s="7">
        <f>IFERROR(IF(OR($A262="",NOT(ISTEXT($A262))),"",'Materials'!$G$54),"")</f>
        <v/>
      </c>
      <c r="H262" s="7">
        <f>IFERROR(IF(OR($A262="",NOT(ISTEXT($A262))),"",'Materials'!$H$54),"")</f>
        <v/>
      </c>
      <c r="I262" s="7">
        <f>IFERROR(IF(OR($A262="",NOT(ISTEXT($A262))),"",'Materials'!$I$54),"")</f>
        <v/>
      </c>
      <c r="J262" s="7">
        <f>IFERROR(IF(OR($A262="",NOT(ISTEXT($A262))),"",'Materials'!$J$54),"")</f>
        <v/>
      </c>
      <c r="K262" s="7">
        <f>IFERROR(IF(OR($A262="",NOT(ISTEXT($A262))),"",'Materials'!$K$54),"")</f>
        <v/>
      </c>
      <c r="L262" s="7">
        <f>IFERROR(IF(OR($A262="",NOT(ISTEXT($A262))),"",'Materials'!$L$54),"")</f>
        <v/>
      </c>
      <c r="M262" s="6">
        <f>IFERROR(IF(OR($A262="",NOT(ISTEXT($A262))),"",'Materials'!$M$54),"")</f>
        <v/>
      </c>
    </row>
    <row r="263" ht="28" customHeight="1">
      <c r="A263" s="6">
        <f>IFERROR(IF(AND(ISTEXT($B$211),$B$211&lt;&gt;"",ISTEXT('Materials'!$A$55),'Materials'!$A$55&lt;&gt;"",ISTEXT('Materials'!$E$55),'Materials'!$E$55=$B$211),'Materials'!$A$55,""),"")</f>
        <v/>
      </c>
      <c r="B263" s="3">
        <f>IFERROR(IF(OR($A263="",NOT(ISTEXT($A263))),"",'Materials'!$B$55),"")</f>
        <v/>
      </c>
      <c r="C263" s="3">
        <f>IFERROR(IF(OR($A263="",NOT(ISTEXT($A263))),"",'Materials'!$C$55),"")</f>
        <v/>
      </c>
      <c r="D263" s="6">
        <f>IFERROR(IF(OR($A263="",NOT(ISTEXT($A263))),"",'Materials'!$D$55),"")</f>
        <v/>
      </c>
      <c r="E263" s="3">
        <f>IFERROR(IF(OR($A263="",NOT(ISTEXT($A263))),"",'Materials'!$E$55),"")</f>
        <v/>
      </c>
      <c r="F263" s="7">
        <f>IFERROR(IF(OR($A263="",NOT(ISTEXT($A263))),"",'Materials'!$F$55),"")</f>
        <v/>
      </c>
      <c r="G263" s="7">
        <f>IFERROR(IF(OR($A263="",NOT(ISTEXT($A263))),"",'Materials'!$G$55),"")</f>
        <v/>
      </c>
      <c r="H263" s="7">
        <f>IFERROR(IF(OR($A263="",NOT(ISTEXT($A263))),"",'Materials'!$H$55),"")</f>
        <v/>
      </c>
      <c r="I263" s="7">
        <f>IFERROR(IF(OR($A263="",NOT(ISTEXT($A263))),"",'Materials'!$I$55),"")</f>
        <v/>
      </c>
      <c r="J263" s="7">
        <f>IFERROR(IF(OR($A263="",NOT(ISTEXT($A263))),"",'Materials'!$J$55),"")</f>
        <v/>
      </c>
      <c r="K263" s="7">
        <f>IFERROR(IF(OR($A263="",NOT(ISTEXT($A263))),"",'Materials'!$K$55),"")</f>
        <v/>
      </c>
      <c r="L263" s="7">
        <f>IFERROR(IF(OR($A263="",NOT(ISTEXT($A263))),"",'Materials'!$L$55),"")</f>
        <v/>
      </c>
      <c r="M263" s="6">
        <f>IFERROR(IF(OR($A263="",NOT(ISTEXT($A263))),"",'Materials'!$M$55),"")</f>
        <v/>
      </c>
    </row>
    <row r="264" ht="28" customHeight="1">
      <c r="A264" s="6">
        <f>IFERROR(IF(AND(ISTEXT($B$211),$B$211&lt;&gt;"",ISTEXT('Materials'!$A$56),'Materials'!$A$56&lt;&gt;"",ISTEXT('Materials'!$E$56),'Materials'!$E$56=$B$211),'Materials'!$A$56,""),"")</f>
        <v/>
      </c>
      <c r="B264" s="3">
        <f>IFERROR(IF(OR($A264="",NOT(ISTEXT($A264))),"",'Materials'!$B$56),"")</f>
        <v/>
      </c>
      <c r="C264" s="3">
        <f>IFERROR(IF(OR($A264="",NOT(ISTEXT($A264))),"",'Materials'!$C$56),"")</f>
        <v/>
      </c>
      <c r="D264" s="6">
        <f>IFERROR(IF(OR($A264="",NOT(ISTEXT($A264))),"",'Materials'!$D$56),"")</f>
        <v/>
      </c>
      <c r="E264" s="3">
        <f>IFERROR(IF(OR($A264="",NOT(ISTEXT($A264))),"",'Materials'!$E$56),"")</f>
        <v/>
      </c>
      <c r="F264" s="7">
        <f>IFERROR(IF(OR($A264="",NOT(ISTEXT($A264))),"",'Materials'!$F$56),"")</f>
        <v/>
      </c>
      <c r="G264" s="7">
        <f>IFERROR(IF(OR($A264="",NOT(ISTEXT($A264))),"",'Materials'!$G$56),"")</f>
        <v/>
      </c>
      <c r="H264" s="7">
        <f>IFERROR(IF(OR($A264="",NOT(ISTEXT($A264))),"",'Materials'!$H$56),"")</f>
        <v/>
      </c>
      <c r="I264" s="7">
        <f>IFERROR(IF(OR($A264="",NOT(ISTEXT($A264))),"",'Materials'!$I$56),"")</f>
        <v/>
      </c>
      <c r="J264" s="7">
        <f>IFERROR(IF(OR($A264="",NOT(ISTEXT($A264))),"",'Materials'!$J$56),"")</f>
        <v/>
      </c>
      <c r="K264" s="7">
        <f>IFERROR(IF(OR($A264="",NOT(ISTEXT($A264))),"",'Materials'!$K$56),"")</f>
        <v/>
      </c>
      <c r="L264" s="7">
        <f>IFERROR(IF(OR($A264="",NOT(ISTEXT($A264))),"",'Materials'!$L$56),"")</f>
        <v/>
      </c>
      <c r="M264" s="6">
        <f>IFERROR(IF(OR($A264="",NOT(ISTEXT($A264))),"",'Materials'!$M$56),"")</f>
        <v/>
      </c>
    </row>
    <row r="265" ht="28" customHeight="1">
      <c r="A265" s="6">
        <f>IFERROR(IF(AND(ISTEXT($B$211),$B$211&lt;&gt;"",ISTEXT('Materials'!$A$57),'Materials'!$A$57&lt;&gt;"",ISTEXT('Materials'!$E$57),'Materials'!$E$57=$B$211),'Materials'!$A$57,""),"")</f>
        <v/>
      </c>
      <c r="B265" s="3">
        <f>IFERROR(IF(OR($A265="",NOT(ISTEXT($A265))),"",'Materials'!$B$57),"")</f>
        <v/>
      </c>
      <c r="C265" s="3">
        <f>IFERROR(IF(OR($A265="",NOT(ISTEXT($A265))),"",'Materials'!$C$57),"")</f>
        <v/>
      </c>
      <c r="D265" s="6">
        <f>IFERROR(IF(OR($A265="",NOT(ISTEXT($A265))),"",'Materials'!$D$57),"")</f>
        <v/>
      </c>
      <c r="E265" s="3">
        <f>IFERROR(IF(OR($A265="",NOT(ISTEXT($A265))),"",'Materials'!$E$57),"")</f>
        <v/>
      </c>
      <c r="F265" s="7">
        <f>IFERROR(IF(OR($A265="",NOT(ISTEXT($A265))),"",'Materials'!$F$57),"")</f>
        <v/>
      </c>
      <c r="G265" s="7">
        <f>IFERROR(IF(OR($A265="",NOT(ISTEXT($A265))),"",'Materials'!$G$57),"")</f>
        <v/>
      </c>
      <c r="H265" s="7">
        <f>IFERROR(IF(OR($A265="",NOT(ISTEXT($A265))),"",'Materials'!$H$57),"")</f>
        <v/>
      </c>
      <c r="I265" s="7">
        <f>IFERROR(IF(OR($A265="",NOT(ISTEXT($A265))),"",'Materials'!$I$57),"")</f>
        <v/>
      </c>
      <c r="J265" s="7">
        <f>IFERROR(IF(OR($A265="",NOT(ISTEXT($A265))),"",'Materials'!$J$57),"")</f>
        <v/>
      </c>
      <c r="K265" s="7">
        <f>IFERROR(IF(OR($A265="",NOT(ISTEXT($A265))),"",'Materials'!$K$57),"")</f>
        <v/>
      </c>
      <c r="L265" s="7">
        <f>IFERROR(IF(OR($A265="",NOT(ISTEXT($A265))),"",'Materials'!$L$57),"")</f>
        <v/>
      </c>
      <c r="M265" s="6">
        <f>IFERROR(IF(OR($A265="",NOT(ISTEXT($A265))),"",'Materials'!$M$57),"")</f>
        <v/>
      </c>
    </row>
    <row r="266" ht="28" customHeight="1">
      <c r="A266" s="6">
        <f>IFERROR(IF(AND(ISTEXT($B$211),$B$211&lt;&gt;"",ISTEXT('Materials'!$A$58),'Materials'!$A$58&lt;&gt;"",ISTEXT('Materials'!$E$58),'Materials'!$E$58=$B$211),'Materials'!$A$58,""),"")</f>
        <v/>
      </c>
      <c r="B266" s="3">
        <f>IFERROR(IF(OR($A266="",NOT(ISTEXT($A266))),"",'Materials'!$B$58),"")</f>
        <v/>
      </c>
      <c r="C266" s="3">
        <f>IFERROR(IF(OR($A266="",NOT(ISTEXT($A266))),"",'Materials'!$C$58),"")</f>
        <v/>
      </c>
      <c r="D266" s="6">
        <f>IFERROR(IF(OR($A266="",NOT(ISTEXT($A266))),"",'Materials'!$D$58),"")</f>
        <v/>
      </c>
      <c r="E266" s="3">
        <f>IFERROR(IF(OR($A266="",NOT(ISTEXT($A266))),"",'Materials'!$E$58),"")</f>
        <v/>
      </c>
      <c r="F266" s="7">
        <f>IFERROR(IF(OR($A266="",NOT(ISTEXT($A266))),"",'Materials'!$F$58),"")</f>
        <v/>
      </c>
      <c r="G266" s="7">
        <f>IFERROR(IF(OR($A266="",NOT(ISTEXT($A266))),"",'Materials'!$G$58),"")</f>
        <v/>
      </c>
      <c r="H266" s="7">
        <f>IFERROR(IF(OR($A266="",NOT(ISTEXT($A266))),"",'Materials'!$H$58),"")</f>
        <v/>
      </c>
      <c r="I266" s="7">
        <f>IFERROR(IF(OR($A266="",NOT(ISTEXT($A266))),"",'Materials'!$I$58),"")</f>
        <v/>
      </c>
      <c r="J266" s="7">
        <f>IFERROR(IF(OR($A266="",NOT(ISTEXT($A266))),"",'Materials'!$J$58),"")</f>
        <v/>
      </c>
      <c r="K266" s="7">
        <f>IFERROR(IF(OR($A266="",NOT(ISTEXT($A266))),"",'Materials'!$K$58),"")</f>
        <v/>
      </c>
      <c r="L266" s="7">
        <f>IFERROR(IF(OR($A266="",NOT(ISTEXT($A266))),"",'Materials'!$L$58),"")</f>
        <v/>
      </c>
      <c r="M266" s="6">
        <f>IFERROR(IF(OR($A266="",NOT(ISTEXT($A266))),"",'Materials'!$M$58),"")</f>
        <v/>
      </c>
    </row>
    <row r="267" ht="28" customHeight="1">
      <c r="A267" s="6">
        <f>IFERROR(IF(AND(ISTEXT($B$211),$B$211&lt;&gt;"",ISTEXT('Materials'!$A$59),'Materials'!$A$59&lt;&gt;"",ISTEXT('Materials'!$E$59),'Materials'!$E$59=$B$211),'Materials'!$A$59,""),"")</f>
        <v/>
      </c>
      <c r="B267" s="3">
        <f>IFERROR(IF(OR($A267="",NOT(ISTEXT($A267))),"",'Materials'!$B$59),"")</f>
        <v/>
      </c>
      <c r="C267" s="3">
        <f>IFERROR(IF(OR($A267="",NOT(ISTEXT($A267))),"",'Materials'!$C$59),"")</f>
        <v/>
      </c>
      <c r="D267" s="6">
        <f>IFERROR(IF(OR($A267="",NOT(ISTEXT($A267))),"",'Materials'!$D$59),"")</f>
        <v/>
      </c>
      <c r="E267" s="3">
        <f>IFERROR(IF(OR($A267="",NOT(ISTEXT($A267))),"",'Materials'!$E$59),"")</f>
        <v/>
      </c>
      <c r="F267" s="7">
        <f>IFERROR(IF(OR($A267="",NOT(ISTEXT($A267))),"",'Materials'!$F$59),"")</f>
        <v/>
      </c>
      <c r="G267" s="7">
        <f>IFERROR(IF(OR($A267="",NOT(ISTEXT($A267))),"",'Materials'!$G$59),"")</f>
        <v/>
      </c>
      <c r="H267" s="7">
        <f>IFERROR(IF(OR($A267="",NOT(ISTEXT($A267))),"",'Materials'!$H$59),"")</f>
        <v/>
      </c>
      <c r="I267" s="7">
        <f>IFERROR(IF(OR($A267="",NOT(ISTEXT($A267))),"",'Materials'!$I$59),"")</f>
        <v/>
      </c>
      <c r="J267" s="7">
        <f>IFERROR(IF(OR($A267="",NOT(ISTEXT($A267))),"",'Materials'!$J$59),"")</f>
        <v/>
      </c>
      <c r="K267" s="7">
        <f>IFERROR(IF(OR($A267="",NOT(ISTEXT($A267))),"",'Materials'!$K$59),"")</f>
        <v/>
      </c>
      <c r="L267" s="7">
        <f>IFERROR(IF(OR($A267="",NOT(ISTEXT($A267))),"",'Materials'!$L$59),"")</f>
        <v/>
      </c>
      <c r="M267" s="6">
        <f>IFERROR(IF(OR($A267="",NOT(ISTEXT($A267))),"",'Materials'!$M$59),"")</f>
        <v/>
      </c>
    </row>
    <row r="268" ht="28" customHeight="1">
      <c r="A268" s="6">
        <f>IFERROR(IF(AND(ISTEXT($B$211),$B$211&lt;&gt;"",ISTEXT('Materials'!$A$60),'Materials'!$A$60&lt;&gt;"",ISTEXT('Materials'!$E$60),'Materials'!$E$60=$B$211),'Materials'!$A$60,""),"")</f>
        <v/>
      </c>
      <c r="B268" s="3">
        <f>IFERROR(IF(OR($A268="",NOT(ISTEXT($A268))),"",'Materials'!$B$60),"")</f>
        <v/>
      </c>
      <c r="C268" s="3">
        <f>IFERROR(IF(OR($A268="",NOT(ISTEXT($A268))),"",'Materials'!$C$60),"")</f>
        <v/>
      </c>
      <c r="D268" s="6">
        <f>IFERROR(IF(OR($A268="",NOT(ISTEXT($A268))),"",'Materials'!$D$60),"")</f>
        <v/>
      </c>
      <c r="E268" s="3">
        <f>IFERROR(IF(OR($A268="",NOT(ISTEXT($A268))),"",'Materials'!$E$60),"")</f>
        <v/>
      </c>
      <c r="F268" s="7">
        <f>IFERROR(IF(OR($A268="",NOT(ISTEXT($A268))),"",'Materials'!$F$60),"")</f>
        <v/>
      </c>
      <c r="G268" s="7">
        <f>IFERROR(IF(OR($A268="",NOT(ISTEXT($A268))),"",'Materials'!$G$60),"")</f>
        <v/>
      </c>
      <c r="H268" s="7">
        <f>IFERROR(IF(OR($A268="",NOT(ISTEXT($A268))),"",'Materials'!$H$60),"")</f>
        <v/>
      </c>
      <c r="I268" s="7">
        <f>IFERROR(IF(OR($A268="",NOT(ISTEXT($A268))),"",'Materials'!$I$60),"")</f>
        <v/>
      </c>
      <c r="J268" s="7">
        <f>IFERROR(IF(OR($A268="",NOT(ISTEXT($A268))),"",'Materials'!$J$60),"")</f>
        <v/>
      </c>
      <c r="K268" s="7">
        <f>IFERROR(IF(OR($A268="",NOT(ISTEXT($A268))),"",'Materials'!$K$60),"")</f>
        <v/>
      </c>
      <c r="L268" s="7">
        <f>IFERROR(IF(OR($A268="",NOT(ISTEXT($A268))),"",'Materials'!$L$60),"")</f>
        <v/>
      </c>
      <c r="M268" s="6">
        <f>IFERROR(IF(OR($A268="",NOT(ISTEXT($A268))),"",'Materials'!$M$60),"")</f>
        <v/>
      </c>
    </row>
    <row r="269" ht="28" customHeight="1">
      <c r="A269" s="6">
        <f>IFERROR(IF(AND(ISTEXT($B$211),$B$211&lt;&gt;"",ISTEXT('Materials'!$A$61),'Materials'!$A$61&lt;&gt;"",ISTEXT('Materials'!$E$61),'Materials'!$E$61=$B$211),'Materials'!$A$61,""),"")</f>
        <v/>
      </c>
      <c r="B269" s="3">
        <f>IFERROR(IF(OR($A269="",NOT(ISTEXT($A269))),"",'Materials'!$B$61),"")</f>
        <v/>
      </c>
      <c r="C269" s="3">
        <f>IFERROR(IF(OR($A269="",NOT(ISTEXT($A269))),"",'Materials'!$C$61),"")</f>
        <v/>
      </c>
      <c r="D269" s="6">
        <f>IFERROR(IF(OR($A269="",NOT(ISTEXT($A269))),"",'Materials'!$D$61),"")</f>
        <v/>
      </c>
      <c r="E269" s="3">
        <f>IFERROR(IF(OR($A269="",NOT(ISTEXT($A269))),"",'Materials'!$E$61),"")</f>
        <v/>
      </c>
      <c r="F269" s="7">
        <f>IFERROR(IF(OR($A269="",NOT(ISTEXT($A269))),"",'Materials'!$F$61),"")</f>
        <v/>
      </c>
      <c r="G269" s="7">
        <f>IFERROR(IF(OR($A269="",NOT(ISTEXT($A269))),"",'Materials'!$G$61),"")</f>
        <v/>
      </c>
      <c r="H269" s="7">
        <f>IFERROR(IF(OR($A269="",NOT(ISTEXT($A269))),"",'Materials'!$H$61),"")</f>
        <v/>
      </c>
      <c r="I269" s="7">
        <f>IFERROR(IF(OR($A269="",NOT(ISTEXT($A269))),"",'Materials'!$I$61),"")</f>
        <v/>
      </c>
      <c r="J269" s="7">
        <f>IFERROR(IF(OR($A269="",NOT(ISTEXT($A269))),"",'Materials'!$J$61),"")</f>
        <v/>
      </c>
      <c r="K269" s="7">
        <f>IFERROR(IF(OR($A269="",NOT(ISTEXT($A269))),"",'Materials'!$K$61),"")</f>
        <v/>
      </c>
      <c r="L269" s="7">
        <f>IFERROR(IF(OR($A269="",NOT(ISTEXT($A269))),"",'Materials'!$L$61),"")</f>
        <v/>
      </c>
      <c r="M269" s="6">
        <f>IFERROR(IF(OR($A269="",NOT(ISTEXT($A269))),"",'Materials'!$M$61),"")</f>
        <v/>
      </c>
    </row>
    <row r="270" ht="28" customHeight="1">
      <c r="A270" s="6">
        <f>IFERROR(IF(AND(ISTEXT($B$211),$B$211&lt;&gt;"",ISTEXT('Materials'!$A$62),'Materials'!$A$62&lt;&gt;"",ISTEXT('Materials'!$E$62),'Materials'!$E$62=$B$211),'Materials'!$A$62,""),"")</f>
        <v/>
      </c>
      <c r="B270" s="3">
        <f>IFERROR(IF(OR($A270="",NOT(ISTEXT($A270))),"",'Materials'!$B$62),"")</f>
        <v/>
      </c>
      <c r="C270" s="3">
        <f>IFERROR(IF(OR($A270="",NOT(ISTEXT($A270))),"",'Materials'!$C$62),"")</f>
        <v/>
      </c>
      <c r="D270" s="6">
        <f>IFERROR(IF(OR($A270="",NOT(ISTEXT($A270))),"",'Materials'!$D$62),"")</f>
        <v/>
      </c>
      <c r="E270" s="3">
        <f>IFERROR(IF(OR($A270="",NOT(ISTEXT($A270))),"",'Materials'!$E$62),"")</f>
        <v/>
      </c>
      <c r="F270" s="7">
        <f>IFERROR(IF(OR($A270="",NOT(ISTEXT($A270))),"",'Materials'!$F$62),"")</f>
        <v/>
      </c>
      <c r="G270" s="7">
        <f>IFERROR(IF(OR($A270="",NOT(ISTEXT($A270))),"",'Materials'!$G$62),"")</f>
        <v/>
      </c>
      <c r="H270" s="7">
        <f>IFERROR(IF(OR($A270="",NOT(ISTEXT($A270))),"",'Materials'!$H$62),"")</f>
        <v/>
      </c>
      <c r="I270" s="7">
        <f>IFERROR(IF(OR($A270="",NOT(ISTEXT($A270))),"",'Materials'!$I$62),"")</f>
        <v/>
      </c>
      <c r="J270" s="7">
        <f>IFERROR(IF(OR($A270="",NOT(ISTEXT($A270))),"",'Materials'!$J$62),"")</f>
        <v/>
      </c>
      <c r="K270" s="7">
        <f>IFERROR(IF(OR($A270="",NOT(ISTEXT($A270))),"",'Materials'!$K$62),"")</f>
        <v/>
      </c>
      <c r="L270" s="7">
        <f>IFERROR(IF(OR($A270="",NOT(ISTEXT($A270))),"",'Materials'!$L$62),"")</f>
        <v/>
      </c>
      <c r="M270" s="6">
        <f>IFERROR(IF(OR($A270="",NOT(ISTEXT($A270))),"",'Materials'!$M$62),"")</f>
        <v/>
      </c>
    </row>
    <row r="271" ht="28" customHeight="1">
      <c r="A271" s="6">
        <f>IFERROR(IF(AND(ISTEXT($B$211),$B$211&lt;&gt;"",ISTEXT('Materials'!$A$63),'Materials'!$A$63&lt;&gt;"",ISTEXT('Materials'!$E$63),'Materials'!$E$63=$B$211),'Materials'!$A$63,""),"")</f>
        <v/>
      </c>
      <c r="B271" s="3">
        <f>IFERROR(IF(OR($A271="",NOT(ISTEXT($A271))),"",'Materials'!$B$63),"")</f>
        <v/>
      </c>
      <c r="C271" s="3">
        <f>IFERROR(IF(OR($A271="",NOT(ISTEXT($A271))),"",'Materials'!$C$63),"")</f>
        <v/>
      </c>
      <c r="D271" s="6">
        <f>IFERROR(IF(OR($A271="",NOT(ISTEXT($A271))),"",'Materials'!$D$63),"")</f>
        <v/>
      </c>
      <c r="E271" s="3">
        <f>IFERROR(IF(OR($A271="",NOT(ISTEXT($A271))),"",'Materials'!$E$63),"")</f>
        <v/>
      </c>
      <c r="F271" s="7">
        <f>IFERROR(IF(OR($A271="",NOT(ISTEXT($A271))),"",'Materials'!$F$63),"")</f>
        <v/>
      </c>
      <c r="G271" s="7">
        <f>IFERROR(IF(OR($A271="",NOT(ISTEXT($A271))),"",'Materials'!$G$63),"")</f>
        <v/>
      </c>
      <c r="H271" s="7">
        <f>IFERROR(IF(OR($A271="",NOT(ISTEXT($A271))),"",'Materials'!$H$63),"")</f>
        <v/>
      </c>
      <c r="I271" s="7">
        <f>IFERROR(IF(OR($A271="",NOT(ISTEXT($A271))),"",'Materials'!$I$63),"")</f>
        <v/>
      </c>
      <c r="J271" s="7">
        <f>IFERROR(IF(OR($A271="",NOT(ISTEXT($A271))),"",'Materials'!$J$63),"")</f>
        <v/>
      </c>
      <c r="K271" s="7">
        <f>IFERROR(IF(OR($A271="",NOT(ISTEXT($A271))),"",'Materials'!$K$63),"")</f>
        <v/>
      </c>
      <c r="L271" s="7">
        <f>IFERROR(IF(OR($A271="",NOT(ISTEXT($A271))),"",'Materials'!$L$63),"")</f>
        <v/>
      </c>
      <c r="M271" s="6">
        <f>IFERROR(IF(OR($A271="",NOT(ISTEXT($A271))),"",'Materials'!$M$63),"")</f>
        <v/>
      </c>
    </row>
    <row r="272" ht="28" customHeight="1">
      <c r="A272" s="6">
        <f>IFERROR(IF(AND(ISTEXT($B$211),$B$211&lt;&gt;"",ISTEXT('Materials'!$A$64),'Materials'!$A$64&lt;&gt;"",ISTEXT('Materials'!$E$64),'Materials'!$E$64=$B$211),'Materials'!$A$64,""),"")</f>
        <v/>
      </c>
      <c r="B272" s="3">
        <f>IFERROR(IF(OR($A272="",NOT(ISTEXT($A272))),"",'Materials'!$B$64),"")</f>
        <v/>
      </c>
      <c r="C272" s="3">
        <f>IFERROR(IF(OR($A272="",NOT(ISTEXT($A272))),"",'Materials'!$C$64),"")</f>
        <v/>
      </c>
      <c r="D272" s="6">
        <f>IFERROR(IF(OR($A272="",NOT(ISTEXT($A272))),"",'Materials'!$D$64),"")</f>
        <v/>
      </c>
      <c r="E272" s="3">
        <f>IFERROR(IF(OR($A272="",NOT(ISTEXT($A272))),"",'Materials'!$E$64),"")</f>
        <v/>
      </c>
      <c r="F272" s="7">
        <f>IFERROR(IF(OR($A272="",NOT(ISTEXT($A272))),"",'Materials'!$F$64),"")</f>
        <v/>
      </c>
      <c r="G272" s="7">
        <f>IFERROR(IF(OR($A272="",NOT(ISTEXT($A272))),"",'Materials'!$G$64),"")</f>
        <v/>
      </c>
      <c r="H272" s="7">
        <f>IFERROR(IF(OR($A272="",NOT(ISTEXT($A272))),"",'Materials'!$H$64),"")</f>
        <v/>
      </c>
      <c r="I272" s="7">
        <f>IFERROR(IF(OR($A272="",NOT(ISTEXT($A272))),"",'Materials'!$I$64),"")</f>
        <v/>
      </c>
      <c r="J272" s="7">
        <f>IFERROR(IF(OR($A272="",NOT(ISTEXT($A272))),"",'Materials'!$J$64),"")</f>
        <v/>
      </c>
      <c r="K272" s="7">
        <f>IFERROR(IF(OR($A272="",NOT(ISTEXT($A272))),"",'Materials'!$K$64),"")</f>
        <v/>
      </c>
      <c r="L272" s="7">
        <f>IFERROR(IF(OR($A272="",NOT(ISTEXT($A272))),"",'Materials'!$L$64),"")</f>
        <v/>
      </c>
      <c r="M272" s="6">
        <f>IFERROR(IF(OR($A272="",NOT(ISTEXT($A272))),"",'Materials'!$M$64),"")</f>
        <v/>
      </c>
    </row>
    <row r="273" ht="28" customHeight="1">
      <c r="A273" s="6">
        <f>IFERROR(IF(AND(ISTEXT($B$211),$B$211&lt;&gt;"",ISTEXT('Materials'!$A$65),'Materials'!$A$65&lt;&gt;"",ISTEXT('Materials'!$E$65),'Materials'!$E$65=$B$211),'Materials'!$A$65,""),"")</f>
        <v/>
      </c>
      <c r="B273" s="3">
        <f>IFERROR(IF(OR($A273="",NOT(ISTEXT($A273))),"",'Materials'!$B$65),"")</f>
        <v/>
      </c>
      <c r="C273" s="3">
        <f>IFERROR(IF(OR($A273="",NOT(ISTEXT($A273))),"",'Materials'!$C$65),"")</f>
        <v/>
      </c>
      <c r="D273" s="6">
        <f>IFERROR(IF(OR($A273="",NOT(ISTEXT($A273))),"",'Materials'!$D$65),"")</f>
        <v/>
      </c>
      <c r="E273" s="3">
        <f>IFERROR(IF(OR($A273="",NOT(ISTEXT($A273))),"",'Materials'!$E$65),"")</f>
        <v/>
      </c>
      <c r="F273" s="7">
        <f>IFERROR(IF(OR($A273="",NOT(ISTEXT($A273))),"",'Materials'!$F$65),"")</f>
        <v/>
      </c>
      <c r="G273" s="7">
        <f>IFERROR(IF(OR($A273="",NOT(ISTEXT($A273))),"",'Materials'!$G$65),"")</f>
        <v/>
      </c>
      <c r="H273" s="7">
        <f>IFERROR(IF(OR($A273="",NOT(ISTEXT($A273))),"",'Materials'!$H$65),"")</f>
        <v/>
      </c>
      <c r="I273" s="7">
        <f>IFERROR(IF(OR($A273="",NOT(ISTEXT($A273))),"",'Materials'!$I$65),"")</f>
        <v/>
      </c>
      <c r="J273" s="7">
        <f>IFERROR(IF(OR($A273="",NOT(ISTEXT($A273))),"",'Materials'!$J$65),"")</f>
        <v/>
      </c>
      <c r="K273" s="7">
        <f>IFERROR(IF(OR($A273="",NOT(ISTEXT($A273))),"",'Materials'!$K$65),"")</f>
        <v/>
      </c>
      <c r="L273" s="7">
        <f>IFERROR(IF(OR($A273="",NOT(ISTEXT($A273))),"",'Materials'!$L$65),"")</f>
        <v/>
      </c>
      <c r="M273" s="6">
        <f>IFERROR(IF(OR($A273="",NOT(ISTEXT($A273))),"",'Materials'!$M$65),"")</f>
        <v/>
      </c>
    </row>
    <row r="274" ht="28" customHeight="1">
      <c r="A274" s="6">
        <f>IFERROR(IF(AND(ISTEXT($B$211),$B$211&lt;&gt;"",ISTEXT('Materials'!$A$66),'Materials'!$A$66&lt;&gt;"",ISTEXT('Materials'!$E$66),'Materials'!$E$66=$B$211),'Materials'!$A$66,""),"")</f>
        <v/>
      </c>
      <c r="B274" s="3">
        <f>IFERROR(IF(OR($A274="",NOT(ISTEXT($A274))),"",'Materials'!$B$66),"")</f>
        <v/>
      </c>
      <c r="C274" s="3">
        <f>IFERROR(IF(OR($A274="",NOT(ISTEXT($A274))),"",'Materials'!$C$66),"")</f>
        <v/>
      </c>
      <c r="D274" s="6">
        <f>IFERROR(IF(OR($A274="",NOT(ISTEXT($A274))),"",'Materials'!$D$66),"")</f>
        <v/>
      </c>
      <c r="E274" s="3">
        <f>IFERROR(IF(OR($A274="",NOT(ISTEXT($A274))),"",'Materials'!$E$66),"")</f>
        <v/>
      </c>
      <c r="F274" s="7">
        <f>IFERROR(IF(OR($A274="",NOT(ISTEXT($A274))),"",'Materials'!$F$66),"")</f>
        <v/>
      </c>
      <c r="G274" s="7">
        <f>IFERROR(IF(OR($A274="",NOT(ISTEXT($A274))),"",'Materials'!$G$66),"")</f>
        <v/>
      </c>
      <c r="H274" s="7">
        <f>IFERROR(IF(OR($A274="",NOT(ISTEXT($A274))),"",'Materials'!$H$66),"")</f>
        <v/>
      </c>
      <c r="I274" s="7">
        <f>IFERROR(IF(OR($A274="",NOT(ISTEXT($A274))),"",'Materials'!$I$66),"")</f>
        <v/>
      </c>
      <c r="J274" s="7">
        <f>IFERROR(IF(OR($A274="",NOT(ISTEXT($A274))),"",'Materials'!$J$66),"")</f>
        <v/>
      </c>
      <c r="K274" s="7">
        <f>IFERROR(IF(OR($A274="",NOT(ISTEXT($A274))),"",'Materials'!$K$66),"")</f>
        <v/>
      </c>
      <c r="L274" s="7">
        <f>IFERROR(IF(OR($A274="",NOT(ISTEXT($A274))),"",'Materials'!$L$66),"")</f>
        <v/>
      </c>
      <c r="M274" s="6">
        <f>IFERROR(IF(OR($A274="",NOT(ISTEXT($A274))),"",'Materials'!$M$66),"")</f>
        <v/>
      </c>
    </row>
    <row r="275" ht="28" customHeight="1">
      <c r="A275" s="6">
        <f>IFERROR(IF(AND(ISTEXT($B$211),$B$211&lt;&gt;"",ISTEXT('Materials'!$A$67),'Materials'!$A$67&lt;&gt;"",ISTEXT('Materials'!$E$67),'Materials'!$E$67=$B$211),'Materials'!$A$67,""),"")</f>
        <v/>
      </c>
      <c r="B275" s="3">
        <f>IFERROR(IF(OR($A275="",NOT(ISTEXT($A275))),"",'Materials'!$B$67),"")</f>
        <v/>
      </c>
      <c r="C275" s="3">
        <f>IFERROR(IF(OR($A275="",NOT(ISTEXT($A275))),"",'Materials'!$C$67),"")</f>
        <v/>
      </c>
      <c r="D275" s="6">
        <f>IFERROR(IF(OR($A275="",NOT(ISTEXT($A275))),"",'Materials'!$D$67),"")</f>
        <v/>
      </c>
      <c r="E275" s="3">
        <f>IFERROR(IF(OR($A275="",NOT(ISTEXT($A275))),"",'Materials'!$E$67),"")</f>
        <v/>
      </c>
      <c r="F275" s="7">
        <f>IFERROR(IF(OR($A275="",NOT(ISTEXT($A275))),"",'Materials'!$F$67),"")</f>
        <v/>
      </c>
      <c r="G275" s="7">
        <f>IFERROR(IF(OR($A275="",NOT(ISTEXT($A275))),"",'Materials'!$G$67),"")</f>
        <v/>
      </c>
      <c r="H275" s="7">
        <f>IFERROR(IF(OR($A275="",NOT(ISTEXT($A275))),"",'Materials'!$H$67),"")</f>
        <v/>
      </c>
      <c r="I275" s="7">
        <f>IFERROR(IF(OR($A275="",NOT(ISTEXT($A275))),"",'Materials'!$I$67),"")</f>
        <v/>
      </c>
      <c r="J275" s="7">
        <f>IFERROR(IF(OR($A275="",NOT(ISTEXT($A275))),"",'Materials'!$J$67),"")</f>
        <v/>
      </c>
      <c r="K275" s="7">
        <f>IFERROR(IF(OR($A275="",NOT(ISTEXT($A275))),"",'Materials'!$K$67),"")</f>
        <v/>
      </c>
      <c r="L275" s="7">
        <f>IFERROR(IF(OR($A275="",NOT(ISTEXT($A275))),"",'Materials'!$L$67),"")</f>
        <v/>
      </c>
      <c r="M275" s="6">
        <f>IFERROR(IF(OR($A275="",NOT(ISTEXT($A275))),"",'Materials'!$M$67),"")</f>
        <v/>
      </c>
    </row>
    <row r="276" ht="28" customHeight="1">
      <c r="A276" s="6">
        <f>IFERROR(IF(AND(ISTEXT($B$211),$B$211&lt;&gt;"",ISTEXT('Materials'!$A$68),'Materials'!$A$68&lt;&gt;"",ISTEXT('Materials'!$E$68),'Materials'!$E$68=$B$211),'Materials'!$A$68,""),"")</f>
        <v/>
      </c>
      <c r="B276" s="3">
        <f>IFERROR(IF(OR($A276="",NOT(ISTEXT($A276))),"",'Materials'!$B$68),"")</f>
        <v/>
      </c>
      <c r="C276" s="3">
        <f>IFERROR(IF(OR($A276="",NOT(ISTEXT($A276))),"",'Materials'!$C$68),"")</f>
        <v/>
      </c>
      <c r="D276" s="6">
        <f>IFERROR(IF(OR($A276="",NOT(ISTEXT($A276))),"",'Materials'!$D$68),"")</f>
        <v/>
      </c>
      <c r="E276" s="3">
        <f>IFERROR(IF(OR($A276="",NOT(ISTEXT($A276))),"",'Materials'!$E$68),"")</f>
        <v/>
      </c>
      <c r="F276" s="7">
        <f>IFERROR(IF(OR($A276="",NOT(ISTEXT($A276))),"",'Materials'!$F$68),"")</f>
        <v/>
      </c>
      <c r="G276" s="7">
        <f>IFERROR(IF(OR($A276="",NOT(ISTEXT($A276))),"",'Materials'!$G$68),"")</f>
        <v/>
      </c>
      <c r="H276" s="7">
        <f>IFERROR(IF(OR($A276="",NOT(ISTEXT($A276))),"",'Materials'!$H$68),"")</f>
        <v/>
      </c>
      <c r="I276" s="7">
        <f>IFERROR(IF(OR($A276="",NOT(ISTEXT($A276))),"",'Materials'!$I$68),"")</f>
        <v/>
      </c>
      <c r="J276" s="7">
        <f>IFERROR(IF(OR($A276="",NOT(ISTEXT($A276))),"",'Materials'!$J$68),"")</f>
        <v/>
      </c>
      <c r="K276" s="7">
        <f>IFERROR(IF(OR($A276="",NOT(ISTEXT($A276))),"",'Materials'!$K$68),"")</f>
        <v/>
      </c>
      <c r="L276" s="7">
        <f>IFERROR(IF(OR($A276="",NOT(ISTEXT($A276))),"",'Materials'!$L$68),"")</f>
        <v/>
      </c>
      <c r="M276" s="6">
        <f>IFERROR(IF(OR($A276="",NOT(ISTEXT($A276))),"",'Materials'!$M$68),"")</f>
        <v/>
      </c>
    </row>
    <row r="277" ht="28" customHeight="1">
      <c r="A277" s="6">
        <f>IFERROR(IF(AND(ISTEXT($B$211),$B$211&lt;&gt;"",ISTEXT('Materials'!$A$69),'Materials'!$A$69&lt;&gt;"",ISTEXT('Materials'!$E$69),'Materials'!$E$69=$B$211),'Materials'!$A$69,""),"")</f>
        <v/>
      </c>
      <c r="B277" s="3">
        <f>IFERROR(IF(OR($A277="",NOT(ISTEXT($A277))),"",'Materials'!$B$69),"")</f>
        <v/>
      </c>
      <c r="C277" s="3">
        <f>IFERROR(IF(OR($A277="",NOT(ISTEXT($A277))),"",'Materials'!$C$69),"")</f>
        <v/>
      </c>
      <c r="D277" s="6">
        <f>IFERROR(IF(OR($A277="",NOT(ISTEXT($A277))),"",'Materials'!$D$69),"")</f>
        <v/>
      </c>
      <c r="E277" s="3">
        <f>IFERROR(IF(OR($A277="",NOT(ISTEXT($A277))),"",'Materials'!$E$69),"")</f>
        <v/>
      </c>
      <c r="F277" s="7">
        <f>IFERROR(IF(OR($A277="",NOT(ISTEXT($A277))),"",'Materials'!$F$69),"")</f>
        <v/>
      </c>
      <c r="G277" s="7">
        <f>IFERROR(IF(OR($A277="",NOT(ISTEXT($A277))),"",'Materials'!$G$69),"")</f>
        <v/>
      </c>
      <c r="H277" s="7">
        <f>IFERROR(IF(OR($A277="",NOT(ISTEXT($A277))),"",'Materials'!$H$69),"")</f>
        <v/>
      </c>
      <c r="I277" s="7">
        <f>IFERROR(IF(OR($A277="",NOT(ISTEXT($A277))),"",'Materials'!$I$69),"")</f>
        <v/>
      </c>
      <c r="J277" s="7">
        <f>IFERROR(IF(OR($A277="",NOT(ISTEXT($A277))),"",'Materials'!$J$69),"")</f>
        <v/>
      </c>
      <c r="K277" s="7">
        <f>IFERROR(IF(OR($A277="",NOT(ISTEXT($A277))),"",'Materials'!$K$69),"")</f>
        <v/>
      </c>
      <c r="L277" s="7">
        <f>IFERROR(IF(OR($A277="",NOT(ISTEXT($A277))),"",'Materials'!$L$69),"")</f>
        <v/>
      </c>
      <c r="M277" s="6">
        <f>IFERROR(IF(OR($A277="",NOT(ISTEXT($A277))),"",'Materials'!$M$69),"")</f>
        <v/>
      </c>
    </row>
    <row r="278" ht="28" customHeight="1">
      <c r="A278" s="6">
        <f>IFERROR(IF(AND(ISTEXT($B$211),$B$211&lt;&gt;"",ISTEXT('Materials'!$A$70),'Materials'!$A$70&lt;&gt;"",ISTEXT('Materials'!$E$70),'Materials'!$E$70=$B$211),'Materials'!$A$70,""),"")</f>
        <v/>
      </c>
      <c r="B278" s="3">
        <f>IFERROR(IF(OR($A278="",NOT(ISTEXT($A278))),"",'Materials'!$B$70),"")</f>
        <v/>
      </c>
      <c r="C278" s="3">
        <f>IFERROR(IF(OR($A278="",NOT(ISTEXT($A278))),"",'Materials'!$C$70),"")</f>
        <v/>
      </c>
      <c r="D278" s="6">
        <f>IFERROR(IF(OR($A278="",NOT(ISTEXT($A278))),"",'Materials'!$D$70),"")</f>
        <v/>
      </c>
      <c r="E278" s="3">
        <f>IFERROR(IF(OR($A278="",NOT(ISTEXT($A278))),"",'Materials'!$E$70),"")</f>
        <v/>
      </c>
      <c r="F278" s="7">
        <f>IFERROR(IF(OR($A278="",NOT(ISTEXT($A278))),"",'Materials'!$F$70),"")</f>
        <v/>
      </c>
      <c r="G278" s="7">
        <f>IFERROR(IF(OR($A278="",NOT(ISTEXT($A278))),"",'Materials'!$G$70),"")</f>
        <v/>
      </c>
      <c r="H278" s="7">
        <f>IFERROR(IF(OR($A278="",NOT(ISTEXT($A278))),"",'Materials'!$H$70),"")</f>
        <v/>
      </c>
      <c r="I278" s="7">
        <f>IFERROR(IF(OR($A278="",NOT(ISTEXT($A278))),"",'Materials'!$I$70),"")</f>
        <v/>
      </c>
      <c r="J278" s="7">
        <f>IFERROR(IF(OR($A278="",NOT(ISTEXT($A278))),"",'Materials'!$J$70),"")</f>
        <v/>
      </c>
      <c r="K278" s="7">
        <f>IFERROR(IF(OR($A278="",NOT(ISTEXT($A278))),"",'Materials'!$K$70),"")</f>
        <v/>
      </c>
      <c r="L278" s="7">
        <f>IFERROR(IF(OR($A278="",NOT(ISTEXT($A278))),"",'Materials'!$L$70),"")</f>
        <v/>
      </c>
      <c r="M278" s="6">
        <f>IFERROR(IF(OR($A278="",NOT(ISTEXT($A278))),"",'Materials'!$M$70),"")</f>
        <v/>
      </c>
    </row>
    <row r="279" ht="28" customHeight="1">
      <c r="A279" s="6">
        <f>IFERROR(IF(AND(ISTEXT($B$211),$B$211&lt;&gt;"",ISTEXT('Materials'!$A$71),'Materials'!$A$71&lt;&gt;"",ISTEXT('Materials'!$E$71),'Materials'!$E$71=$B$211),'Materials'!$A$71,""),"")</f>
        <v/>
      </c>
      <c r="B279" s="3">
        <f>IFERROR(IF(OR($A279="",NOT(ISTEXT($A279))),"",'Materials'!$B$71),"")</f>
        <v/>
      </c>
      <c r="C279" s="3">
        <f>IFERROR(IF(OR($A279="",NOT(ISTEXT($A279))),"",'Materials'!$C$71),"")</f>
        <v/>
      </c>
      <c r="D279" s="6">
        <f>IFERROR(IF(OR($A279="",NOT(ISTEXT($A279))),"",'Materials'!$D$71),"")</f>
        <v/>
      </c>
      <c r="E279" s="3">
        <f>IFERROR(IF(OR($A279="",NOT(ISTEXT($A279))),"",'Materials'!$E$71),"")</f>
        <v/>
      </c>
      <c r="F279" s="7">
        <f>IFERROR(IF(OR($A279="",NOT(ISTEXT($A279))),"",'Materials'!$F$71),"")</f>
        <v/>
      </c>
      <c r="G279" s="7">
        <f>IFERROR(IF(OR($A279="",NOT(ISTEXT($A279))),"",'Materials'!$G$71),"")</f>
        <v/>
      </c>
      <c r="H279" s="7">
        <f>IFERROR(IF(OR($A279="",NOT(ISTEXT($A279))),"",'Materials'!$H$71),"")</f>
        <v/>
      </c>
      <c r="I279" s="7">
        <f>IFERROR(IF(OR($A279="",NOT(ISTEXT($A279))),"",'Materials'!$I$71),"")</f>
        <v/>
      </c>
      <c r="J279" s="7">
        <f>IFERROR(IF(OR($A279="",NOT(ISTEXT($A279))),"",'Materials'!$J$71),"")</f>
        <v/>
      </c>
      <c r="K279" s="7">
        <f>IFERROR(IF(OR($A279="",NOT(ISTEXT($A279))),"",'Materials'!$K$71),"")</f>
        <v/>
      </c>
      <c r="L279" s="7">
        <f>IFERROR(IF(OR($A279="",NOT(ISTEXT($A279))),"",'Materials'!$L$71),"")</f>
        <v/>
      </c>
      <c r="M279" s="6">
        <f>IFERROR(IF(OR($A279="",NOT(ISTEXT($A279))),"",'Materials'!$M$71),"")</f>
        <v/>
      </c>
    </row>
    <row r="280" ht="28" customHeight="1">
      <c r="A280" s="6">
        <f>IFERROR(IF(AND(ISTEXT($B$211),$B$211&lt;&gt;"",ISTEXT('Materials'!$A$72),'Materials'!$A$72&lt;&gt;"",ISTEXT('Materials'!$E$72),'Materials'!$E$72=$B$211),'Materials'!$A$72,""),"")</f>
        <v/>
      </c>
      <c r="B280" s="3">
        <f>IFERROR(IF(OR($A280="",NOT(ISTEXT($A280))),"",'Materials'!$B$72),"")</f>
        <v/>
      </c>
      <c r="C280" s="3">
        <f>IFERROR(IF(OR($A280="",NOT(ISTEXT($A280))),"",'Materials'!$C$72),"")</f>
        <v/>
      </c>
      <c r="D280" s="6">
        <f>IFERROR(IF(OR($A280="",NOT(ISTEXT($A280))),"",'Materials'!$D$72),"")</f>
        <v/>
      </c>
      <c r="E280" s="3">
        <f>IFERROR(IF(OR($A280="",NOT(ISTEXT($A280))),"",'Materials'!$E$72),"")</f>
        <v/>
      </c>
      <c r="F280" s="7">
        <f>IFERROR(IF(OR($A280="",NOT(ISTEXT($A280))),"",'Materials'!$F$72),"")</f>
        <v/>
      </c>
      <c r="G280" s="7">
        <f>IFERROR(IF(OR($A280="",NOT(ISTEXT($A280))),"",'Materials'!$G$72),"")</f>
        <v/>
      </c>
      <c r="H280" s="7">
        <f>IFERROR(IF(OR($A280="",NOT(ISTEXT($A280))),"",'Materials'!$H$72),"")</f>
        <v/>
      </c>
      <c r="I280" s="7">
        <f>IFERROR(IF(OR($A280="",NOT(ISTEXT($A280))),"",'Materials'!$I$72),"")</f>
        <v/>
      </c>
      <c r="J280" s="7">
        <f>IFERROR(IF(OR($A280="",NOT(ISTEXT($A280))),"",'Materials'!$J$72),"")</f>
        <v/>
      </c>
      <c r="K280" s="7">
        <f>IFERROR(IF(OR($A280="",NOT(ISTEXT($A280))),"",'Materials'!$K$72),"")</f>
        <v/>
      </c>
      <c r="L280" s="7">
        <f>IFERROR(IF(OR($A280="",NOT(ISTEXT($A280))),"",'Materials'!$L$72),"")</f>
        <v/>
      </c>
      <c r="M280" s="6">
        <f>IFERROR(IF(OR($A280="",NOT(ISTEXT($A280))),"",'Materials'!$M$72),"")</f>
        <v/>
      </c>
    </row>
    <row r="281" ht="28" customHeight="1">
      <c r="A281" s="6">
        <f>IFERROR(IF(AND(ISTEXT($B$211),$B$211&lt;&gt;"",ISTEXT('Materials'!$A$73),'Materials'!$A$73&lt;&gt;"",ISTEXT('Materials'!$E$73),'Materials'!$E$73=$B$211),'Materials'!$A$73,""),"")</f>
        <v/>
      </c>
      <c r="B281" s="3">
        <f>IFERROR(IF(OR($A281="",NOT(ISTEXT($A281))),"",'Materials'!$B$73),"")</f>
        <v/>
      </c>
      <c r="C281" s="3">
        <f>IFERROR(IF(OR($A281="",NOT(ISTEXT($A281))),"",'Materials'!$C$73),"")</f>
        <v/>
      </c>
      <c r="D281" s="6">
        <f>IFERROR(IF(OR($A281="",NOT(ISTEXT($A281))),"",'Materials'!$D$73),"")</f>
        <v/>
      </c>
      <c r="E281" s="3">
        <f>IFERROR(IF(OR($A281="",NOT(ISTEXT($A281))),"",'Materials'!$E$73),"")</f>
        <v/>
      </c>
      <c r="F281" s="7">
        <f>IFERROR(IF(OR($A281="",NOT(ISTEXT($A281))),"",'Materials'!$F$73),"")</f>
        <v/>
      </c>
      <c r="G281" s="7">
        <f>IFERROR(IF(OR($A281="",NOT(ISTEXT($A281))),"",'Materials'!$G$73),"")</f>
        <v/>
      </c>
      <c r="H281" s="7">
        <f>IFERROR(IF(OR($A281="",NOT(ISTEXT($A281))),"",'Materials'!$H$73),"")</f>
        <v/>
      </c>
      <c r="I281" s="7">
        <f>IFERROR(IF(OR($A281="",NOT(ISTEXT($A281))),"",'Materials'!$I$73),"")</f>
        <v/>
      </c>
      <c r="J281" s="7">
        <f>IFERROR(IF(OR($A281="",NOT(ISTEXT($A281))),"",'Materials'!$J$73),"")</f>
        <v/>
      </c>
      <c r="K281" s="7">
        <f>IFERROR(IF(OR($A281="",NOT(ISTEXT($A281))),"",'Materials'!$K$73),"")</f>
        <v/>
      </c>
      <c r="L281" s="7">
        <f>IFERROR(IF(OR($A281="",NOT(ISTEXT($A281))),"",'Materials'!$L$73),"")</f>
        <v/>
      </c>
      <c r="M281" s="6">
        <f>IFERROR(IF(OR($A281="",NOT(ISTEXT($A281))),"",'Materials'!$M$73),"")</f>
        <v/>
      </c>
    </row>
    <row r="282" ht="28" customHeight="1">
      <c r="A282" s="6">
        <f>IFERROR(IF(AND(ISTEXT($B$211),$B$211&lt;&gt;"",ISTEXT('Materials'!$A$74),'Materials'!$A$74&lt;&gt;"",ISTEXT('Materials'!$E$74),'Materials'!$E$74=$B$211),'Materials'!$A$74,""),"")</f>
        <v/>
      </c>
      <c r="B282" s="3">
        <f>IFERROR(IF(OR($A282="",NOT(ISTEXT($A282))),"",'Materials'!$B$74),"")</f>
        <v/>
      </c>
      <c r="C282" s="3">
        <f>IFERROR(IF(OR($A282="",NOT(ISTEXT($A282))),"",'Materials'!$C$74),"")</f>
        <v/>
      </c>
      <c r="D282" s="6">
        <f>IFERROR(IF(OR($A282="",NOT(ISTEXT($A282))),"",'Materials'!$D$74),"")</f>
        <v/>
      </c>
      <c r="E282" s="3">
        <f>IFERROR(IF(OR($A282="",NOT(ISTEXT($A282))),"",'Materials'!$E$74),"")</f>
        <v/>
      </c>
      <c r="F282" s="7">
        <f>IFERROR(IF(OR($A282="",NOT(ISTEXT($A282))),"",'Materials'!$F$74),"")</f>
        <v/>
      </c>
      <c r="G282" s="7">
        <f>IFERROR(IF(OR($A282="",NOT(ISTEXT($A282))),"",'Materials'!$G$74),"")</f>
        <v/>
      </c>
      <c r="H282" s="7">
        <f>IFERROR(IF(OR($A282="",NOT(ISTEXT($A282))),"",'Materials'!$H$74),"")</f>
        <v/>
      </c>
      <c r="I282" s="7">
        <f>IFERROR(IF(OR($A282="",NOT(ISTEXT($A282))),"",'Materials'!$I$74),"")</f>
        <v/>
      </c>
      <c r="J282" s="7">
        <f>IFERROR(IF(OR($A282="",NOT(ISTEXT($A282))),"",'Materials'!$J$74),"")</f>
        <v/>
      </c>
      <c r="K282" s="7">
        <f>IFERROR(IF(OR($A282="",NOT(ISTEXT($A282))),"",'Materials'!$K$74),"")</f>
        <v/>
      </c>
      <c r="L282" s="7">
        <f>IFERROR(IF(OR($A282="",NOT(ISTEXT($A282))),"",'Materials'!$L$74),"")</f>
        <v/>
      </c>
      <c r="M282" s="6">
        <f>IFERROR(IF(OR($A282="",NOT(ISTEXT($A282))),"",'Materials'!$M$74),"")</f>
        <v/>
      </c>
    </row>
    <row r="283" ht="28" customHeight="1">
      <c r="A283" s="6">
        <f>IFERROR(IF(AND(ISTEXT($B$211),$B$211&lt;&gt;"",ISTEXT('Materials'!$A$75),'Materials'!$A$75&lt;&gt;"",ISTEXT('Materials'!$E$75),'Materials'!$E$75=$B$211),'Materials'!$A$75,""),"")</f>
        <v/>
      </c>
      <c r="B283" s="3">
        <f>IFERROR(IF(OR($A283="",NOT(ISTEXT($A283))),"",'Materials'!$B$75),"")</f>
        <v/>
      </c>
      <c r="C283" s="3">
        <f>IFERROR(IF(OR($A283="",NOT(ISTEXT($A283))),"",'Materials'!$C$75),"")</f>
        <v/>
      </c>
      <c r="D283" s="6">
        <f>IFERROR(IF(OR($A283="",NOT(ISTEXT($A283))),"",'Materials'!$D$75),"")</f>
        <v/>
      </c>
      <c r="E283" s="3">
        <f>IFERROR(IF(OR($A283="",NOT(ISTEXT($A283))),"",'Materials'!$E$75),"")</f>
        <v/>
      </c>
      <c r="F283" s="7">
        <f>IFERROR(IF(OR($A283="",NOT(ISTEXT($A283))),"",'Materials'!$F$75),"")</f>
        <v/>
      </c>
      <c r="G283" s="7">
        <f>IFERROR(IF(OR($A283="",NOT(ISTEXT($A283))),"",'Materials'!$G$75),"")</f>
        <v/>
      </c>
      <c r="H283" s="7">
        <f>IFERROR(IF(OR($A283="",NOT(ISTEXT($A283))),"",'Materials'!$H$75),"")</f>
        <v/>
      </c>
      <c r="I283" s="7">
        <f>IFERROR(IF(OR($A283="",NOT(ISTEXT($A283))),"",'Materials'!$I$75),"")</f>
        <v/>
      </c>
      <c r="J283" s="7">
        <f>IFERROR(IF(OR($A283="",NOT(ISTEXT($A283))),"",'Materials'!$J$75),"")</f>
        <v/>
      </c>
      <c r="K283" s="7">
        <f>IFERROR(IF(OR($A283="",NOT(ISTEXT($A283))),"",'Materials'!$K$75),"")</f>
        <v/>
      </c>
      <c r="L283" s="7">
        <f>IFERROR(IF(OR($A283="",NOT(ISTEXT($A283))),"",'Materials'!$L$75),"")</f>
        <v/>
      </c>
      <c r="M283" s="6">
        <f>IFERROR(IF(OR($A283="",NOT(ISTEXT($A283))),"",'Materials'!$M$75),"")</f>
        <v/>
      </c>
    </row>
    <row r="284" ht="28" customHeight="1">
      <c r="A284" s="6">
        <f>IFERROR(IF(AND(ISTEXT($B$211),$B$211&lt;&gt;"",ISTEXT('Materials'!$A$76),'Materials'!$A$76&lt;&gt;"",ISTEXT('Materials'!$E$76),'Materials'!$E$76=$B$211),'Materials'!$A$76,""),"")</f>
        <v/>
      </c>
      <c r="B284" s="3">
        <f>IFERROR(IF(OR($A284="",NOT(ISTEXT($A284))),"",'Materials'!$B$76),"")</f>
        <v/>
      </c>
      <c r="C284" s="3">
        <f>IFERROR(IF(OR($A284="",NOT(ISTEXT($A284))),"",'Materials'!$C$76),"")</f>
        <v/>
      </c>
      <c r="D284" s="6">
        <f>IFERROR(IF(OR($A284="",NOT(ISTEXT($A284))),"",'Materials'!$D$76),"")</f>
        <v/>
      </c>
      <c r="E284" s="3">
        <f>IFERROR(IF(OR($A284="",NOT(ISTEXT($A284))),"",'Materials'!$E$76),"")</f>
        <v/>
      </c>
      <c r="F284" s="7">
        <f>IFERROR(IF(OR($A284="",NOT(ISTEXT($A284))),"",'Materials'!$F$76),"")</f>
        <v/>
      </c>
      <c r="G284" s="7">
        <f>IFERROR(IF(OR($A284="",NOT(ISTEXT($A284))),"",'Materials'!$G$76),"")</f>
        <v/>
      </c>
      <c r="H284" s="7">
        <f>IFERROR(IF(OR($A284="",NOT(ISTEXT($A284))),"",'Materials'!$H$76),"")</f>
        <v/>
      </c>
      <c r="I284" s="7">
        <f>IFERROR(IF(OR($A284="",NOT(ISTEXT($A284))),"",'Materials'!$I$76),"")</f>
        <v/>
      </c>
      <c r="J284" s="7">
        <f>IFERROR(IF(OR($A284="",NOT(ISTEXT($A284))),"",'Materials'!$J$76),"")</f>
        <v/>
      </c>
      <c r="K284" s="7">
        <f>IFERROR(IF(OR($A284="",NOT(ISTEXT($A284))),"",'Materials'!$K$76),"")</f>
        <v/>
      </c>
      <c r="L284" s="7">
        <f>IFERROR(IF(OR($A284="",NOT(ISTEXT($A284))),"",'Materials'!$L$76),"")</f>
        <v/>
      </c>
      <c r="M284" s="6">
        <f>IFERROR(IF(OR($A284="",NOT(ISTEXT($A284))),"",'Materials'!$M$76),"")</f>
        <v/>
      </c>
    </row>
    <row r="285" ht="28" customHeight="1">
      <c r="A285" s="6">
        <f>IFERROR(IF(AND(ISTEXT($B$211),$B$211&lt;&gt;"",ISTEXT('Materials'!$A$77),'Materials'!$A$77&lt;&gt;"",ISTEXT('Materials'!$E$77),'Materials'!$E$77=$B$211),'Materials'!$A$77,""),"")</f>
        <v/>
      </c>
      <c r="B285" s="3">
        <f>IFERROR(IF(OR($A285="",NOT(ISTEXT($A285))),"",'Materials'!$B$77),"")</f>
        <v/>
      </c>
      <c r="C285" s="3">
        <f>IFERROR(IF(OR($A285="",NOT(ISTEXT($A285))),"",'Materials'!$C$77),"")</f>
        <v/>
      </c>
      <c r="D285" s="6">
        <f>IFERROR(IF(OR($A285="",NOT(ISTEXT($A285))),"",'Materials'!$D$77),"")</f>
        <v/>
      </c>
      <c r="E285" s="3">
        <f>IFERROR(IF(OR($A285="",NOT(ISTEXT($A285))),"",'Materials'!$E$77),"")</f>
        <v/>
      </c>
      <c r="F285" s="7">
        <f>IFERROR(IF(OR($A285="",NOT(ISTEXT($A285))),"",'Materials'!$F$77),"")</f>
        <v/>
      </c>
      <c r="G285" s="7">
        <f>IFERROR(IF(OR($A285="",NOT(ISTEXT($A285))),"",'Materials'!$G$77),"")</f>
        <v/>
      </c>
      <c r="H285" s="7">
        <f>IFERROR(IF(OR($A285="",NOT(ISTEXT($A285))),"",'Materials'!$H$77),"")</f>
        <v/>
      </c>
      <c r="I285" s="7">
        <f>IFERROR(IF(OR($A285="",NOT(ISTEXT($A285))),"",'Materials'!$I$77),"")</f>
        <v/>
      </c>
      <c r="J285" s="7">
        <f>IFERROR(IF(OR($A285="",NOT(ISTEXT($A285))),"",'Materials'!$J$77),"")</f>
        <v/>
      </c>
      <c r="K285" s="7">
        <f>IFERROR(IF(OR($A285="",NOT(ISTEXT($A285))),"",'Materials'!$K$77),"")</f>
        <v/>
      </c>
      <c r="L285" s="7">
        <f>IFERROR(IF(OR($A285="",NOT(ISTEXT($A285))),"",'Materials'!$L$77),"")</f>
        <v/>
      </c>
      <c r="M285" s="6">
        <f>IFERROR(IF(OR($A285="",NOT(ISTEXT($A285))),"",'Materials'!$M$77),"")</f>
        <v/>
      </c>
    </row>
    <row r="286" ht="28" customHeight="1">
      <c r="A286" s="6">
        <f>IFERROR(IF(AND(ISTEXT($B$211),$B$211&lt;&gt;"",ISTEXT('Materials'!$A$78),'Materials'!$A$78&lt;&gt;"",ISTEXT('Materials'!$E$78),'Materials'!$E$78=$B$211),'Materials'!$A$78,""),"")</f>
        <v/>
      </c>
      <c r="B286" s="3">
        <f>IFERROR(IF(OR($A286="",NOT(ISTEXT($A286))),"",'Materials'!$B$78),"")</f>
        <v/>
      </c>
      <c r="C286" s="3">
        <f>IFERROR(IF(OR($A286="",NOT(ISTEXT($A286))),"",'Materials'!$C$78),"")</f>
        <v/>
      </c>
      <c r="D286" s="6">
        <f>IFERROR(IF(OR($A286="",NOT(ISTEXT($A286))),"",'Materials'!$D$78),"")</f>
        <v/>
      </c>
      <c r="E286" s="3">
        <f>IFERROR(IF(OR($A286="",NOT(ISTEXT($A286))),"",'Materials'!$E$78),"")</f>
        <v/>
      </c>
      <c r="F286" s="7">
        <f>IFERROR(IF(OR($A286="",NOT(ISTEXT($A286))),"",'Materials'!$F$78),"")</f>
        <v/>
      </c>
      <c r="G286" s="7">
        <f>IFERROR(IF(OR($A286="",NOT(ISTEXT($A286))),"",'Materials'!$G$78),"")</f>
        <v/>
      </c>
      <c r="H286" s="7">
        <f>IFERROR(IF(OR($A286="",NOT(ISTEXT($A286))),"",'Materials'!$H$78),"")</f>
        <v/>
      </c>
      <c r="I286" s="7">
        <f>IFERROR(IF(OR($A286="",NOT(ISTEXT($A286))),"",'Materials'!$I$78),"")</f>
        <v/>
      </c>
      <c r="J286" s="7">
        <f>IFERROR(IF(OR($A286="",NOT(ISTEXT($A286))),"",'Materials'!$J$78),"")</f>
        <v/>
      </c>
      <c r="K286" s="7">
        <f>IFERROR(IF(OR($A286="",NOT(ISTEXT($A286))),"",'Materials'!$K$78),"")</f>
        <v/>
      </c>
      <c r="L286" s="7">
        <f>IFERROR(IF(OR($A286="",NOT(ISTEXT($A286))),"",'Materials'!$L$78),"")</f>
        <v/>
      </c>
      <c r="M286" s="6">
        <f>IFERROR(IF(OR($A286="",NOT(ISTEXT($A286))),"",'Materials'!$M$78),"")</f>
        <v/>
      </c>
    </row>
    <row r="287" ht="28" customHeight="1">
      <c r="A287" s="6">
        <f>IFERROR(IF(AND(ISTEXT($B$211),$B$211&lt;&gt;"",ISTEXT('Materials'!$A$79),'Materials'!$A$79&lt;&gt;"",ISTEXT('Materials'!$E$79),'Materials'!$E$79=$B$211),'Materials'!$A$79,""),"")</f>
        <v/>
      </c>
      <c r="B287" s="3">
        <f>IFERROR(IF(OR($A287="",NOT(ISTEXT($A287))),"",'Materials'!$B$79),"")</f>
        <v/>
      </c>
      <c r="C287" s="3">
        <f>IFERROR(IF(OR($A287="",NOT(ISTEXT($A287))),"",'Materials'!$C$79),"")</f>
        <v/>
      </c>
      <c r="D287" s="6">
        <f>IFERROR(IF(OR($A287="",NOT(ISTEXT($A287))),"",'Materials'!$D$79),"")</f>
        <v/>
      </c>
      <c r="E287" s="3">
        <f>IFERROR(IF(OR($A287="",NOT(ISTEXT($A287))),"",'Materials'!$E$79),"")</f>
        <v/>
      </c>
      <c r="F287" s="7">
        <f>IFERROR(IF(OR($A287="",NOT(ISTEXT($A287))),"",'Materials'!$F$79),"")</f>
        <v/>
      </c>
      <c r="G287" s="7">
        <f>IFERROR(IF(OR($A287="",NOT(ISTEXT($A287))),"",'Materials'!$G$79),"")</f>
        <v/>
      </c>
      <c r="H287" s="7">
        <f>IFERROR(IF(OR($A287="",NOT(ISTEXT($A287))),"",'Materials'!$H$79),"")</f>
        <v/>
      </c>
      <c r="I287" s="7">
        <f>IFERROR(IF(OR($A287="",NOT(ISTEXT($A287))),"",'Materials'!$I$79),"")</f>
        <v/>
      </c>
      <c r="J287" s="7">
        <f>IFERROR(IF(OR($A287="",NOT(ISTEXT($A287))),"",'Materials'!$J$79),"")</f>
        <v/>
      </c>
      <c r="K287" s="7">
        <f>IFERROR(IF(OR($A287="",NOT(ISTEXT($A287))),"",'Materials'!$K$79),"")</f>
        <v/>
      </c>
      <c r="L287" s="7">
        <f>IFERROR(IF(OR($A287="",NOT(ISTEXT($A287))),"",'Materials'!$L$79),"")</f>
        <v/>
      </c>
      <c r="M287" s="6">
        <f>IFERROR(IF(OR($A287="",NOT(ISTEXT($A287))),"",'Materials'!$M$79),"")</f>
        <v/>
      </c>
    </row>
    <row r="288" ht="28" customHeight="1">
      <c r="A288" s="6">
        <f>IFERROR(IF(AND(ISTEXT($B$211),$B$211&lt;&gt;"",ISTEXT('Materials'!$A$80),'Materials'!$A$80&lt;&gt;"",ISTEXT('Materials'!$E$80),'Materials'!$E$80=$B$211),'Materials'!$A$80,""),"")</f>
        <v/>
      </c>
      <c r="B288" s="3">
        <f>IFERROR(IF(OR($A288="",NOT(ISTEXT($A288))),"",'Materials'!$B$80),"")</f>
        <v/>
      </c>
      <c r="C288" s="3">
        <f>IFERROR(IF(OR($A288="",NOT(ISTEXT($A288))),"",'Materials'!$C$80),"")</f>
        <v/>
      </c>
      <c r="D288" s="6">
        <f>IFERROR(IF(OR($A288="",NOT(ISTEXT($A288))),"",'Materials'!$D$80),"")</f>
        <v/>
      </c>
      <c r="E288" s="3">
        <f>IFERROR(IF(OR($A288="",NOT(ISTEXT($A288))),"",'Materials'!$E$80),"")</f>
        <v/>
      </c>
      <c r="F288" s="7">
        <f>IFERROR(IF(OR($A288="",NOT(ISTEXT($A288))),"",'Materials'!$F$80),"")</f>
        <v/>
      </c>
      <c r="G288" s="7">
        <f>IFERROR(IF(OR($A288="",NOT(ISTEXT($A288))),"",'Materials'!$G$80),"")</f>
        <v/>
      </c>
      <c r="H288" s="7">
        <f>IFERROR(IF(OR($A288="",NOT(ISTEXT($A288))),"",'Materials'!$H$80),"")</f>
        <v/>
      </c>
      <c r="I288" s="7">
        <f>IFERROR(IF(OR($A288="",NOT(ISTEXT($A288))),"",'Materials'!$I$80),"")</f>
        <v/>
      </c>
      <c r="J288" s="7">
        <f>IFERROR(IF(OR($A288="",NOT(ISTEXT($A288))),"",'Materials'!$J$80),"")</f>
        <v/>
      </c>
      <c r="K288" s="7">
        <f>IFERROR(IF(OR($A288="",NOT(ISTEXT($A288))),"",'Materials'!$K$80),"")</f>
        <v/>
      </c>
      <c r="L288" s="7">
        <f>IFERROR(IF(OR($A288="",NOT(ISTEXT($A288))),"",'Materials'!$L$80),"")</f>
        <v/>
      </c>
      <c r="M288" s="6">
        <f>IFERROR(IF(OR($A288="",NOT(ISTEXT($A288))),"",'Materials'!$M$80),"")</f>
        <v/>
      </c>
    </row>
    <row r="289" ht="28" customHeight="1">
      <c r="A289" s="6">
        <f>IFERROR(IF(AND(ISTEXT($B$211),$B$211&lt;&gt;"",ISTEXT('Materials'!$A$81),'Materials'!$A$81&lt;&gt;"",ISTEXT('Materials'!$E$81),'Materials'!$E$81=$B$211),'Materials'!$A$81,""),"")</f>
        <v/>
      </c>
      <c r="B289" s="3">
        <f>IFERROR(IF(OR($A289="",NOT(ISTEXT($A289))),"",'Materials'!$B$81),"")</f>
        <v/>
      </c>
      <c r="C289" s="3">
        <f>IFERROR(IF(OR($A289="",NOT(ISTEXT($A289))),"",'Materials'!$C$81),"")</f>
        <v/>
      </c>
      <c r="D289" s="6">
        <f>IFERROR(IF(OR($A289="",NOT(ISTEXT($A289))),"",'Materials'!$D$81),"")</f>
        <v/>
      </c>
      <c r="E289" s="3">
        <f>IFERROR(IF(OR($A289="",NOT(ISTEXT($A289))),"",'Materials'!$E$81),"")</f>
        <v/>
      </c>
      <c r="F289" s="7">
        <f>IFERROR(IF(OR($A289="",NOT(ISTEXT($A289))),"",'Materials'!$F$81),"")</f>
        <v/>
      </c>
      <c r="G289" s="7">
        <f>IFERROR(IF(OR($A289="",NOT(ISTEXT($A289))),"",'Materials'!$G$81),"")</f>
        <v/>
      </c>
      <c r="H289" s="7">
        <f>IFERROR(IF(OR($A289="",NOT(ISTEXT($A289))),"",'Materials'!$H$81),"")</f>
        <v/>
      </c>
      <c r="I289" s="7">
        <f>IFERROR(IF(OR($A289="",NOT(ISTEXT($A289))),"",'Materials'!$I$81),"")</f>
        <v/>
      </c>
      <c r="J289" s="7">
        <f>IFERROR(IF(OR($A289="",NOT(ISTEXT($A289))),"",'Materials'!$J$81),"")</f>
        <v/>
      </c>
      <c r="K289" s="7">
        <f>IFERROR(IF(OR($A289="",NOT(ISTEXT($A289))),"",'Materials'!$K$81),"")</f>
        <v/>
      </c>
      <c r="L289" s="7">
        <f>IFERROR(IF(OR($A289="",NOT(ISTEXT($A289))),"",'Materials'!$L$81),"")</f>
        <v/>
      </c>
      <c r="M289" s="6">
        <f>IFERROR(IF(OR($A289="",NOT(ISTEXT($A289))),"",'Materials'!$M$81),"")</f>
        <v/>
      </c>
    </row>
    <row r="290" ht="28" customHeight="1">
      <c r="A290" s="6">
        <f>IFERROR(IF(AND(ISTEXT($B$211),$B$211&lt;&gt;"",ISTEXT('Materials'!$A$82),'Materials'!$A$82&lt;&gt;"",ISTEXT('Materials'!$E$82),'Materials'!$E$82=$B$211),'Materials'!$A$82,""),"")</f>
        <v/>
      </c>
      <c r="B290" s="3">
        <f>IFERROR(IF(OR($A290="",NOT(ISTEXT($A290))),"",'Materials'!$B$82),"")</f>
        <v/>
      </c>
      <c r="C290" s="3">
        <f>IFERROR(IF(OR($A290="",NOT(ISTEXT($A290))),"",'Materials'!$C$82),"")</f>
        <v/>
      </c>
      <c r="D290" s="6">
        <f>IFERROR(IF(OR($A290="",NOT(ISTEXT($A290))),"",'Materials'!$D$82),"")</f>
        <v/>
      </c>
      <c r="E290" s="3">
        <f>IFERROR(IF(OR($A290="",NOT(ISTEXT($A290))),"",'Materials'!$E$82),"")</f>
        <v/>
      </c>
      <c r="F290" s="7">
        <f>IFERROR(IF(OR($A290="",NOT(ISTEXT($A290))),"",'Materials'!$F$82),"")</f>
        <v/>
      </c>
      <c r="G290" s="7">
        <f>IFERROR(IF(OR($A290="",NOT(ISTEXT($A290))),"",'Materials'!$G$82),"")</f>
        <v/>
      </c>
      <c r="H290" s="7">
        <f>IFERROR(IF(OR($A290="",NOT(ISTEXT($A290))),"",'Materials'!$H$82),"")</f>
        <v/>
      </c>
      <c r="I290" s="7">
        <f>IFERROR(IF(OR($A290="",NOT(ISTEXT($A290))),"",'Materials'!$I$82),"")</f>
        <v/>
      </c>
      <c r="J290" s="7">
        <f>IFERROR(IF(OR($A290="",NOT(ISTEXT($A290))),"",'Materials'!$J$82),"")</f>
        <v/>
      </c>
      <c r="K290" s="7">
        <f>IFERROR(IF(OR($A290="",NOT(ISTEXT($A290))),"",'Materials'!$K$82),"")</f>
        <v/>
      </c>
      <c r="L290" s="7">
        <f>IFERROR(IF(OR($A290="",NOT(ISTEXT($A290))),"",'Materials'!$L$82),"")</f>
        <v/>
      </c>
      <c r="M290" s="6">
        <f>IFERROR(IF(OR($A290="",NOT(ISTEXT($A290))),"",'Materials'!$M$82),"")</f>
        <v/>
      </c>
    </row>
    <row r="291" ht="28" customHeight="1">
      <c r="A291" s="6">
        <f>IFERROR(IF(AND(ISTEXT($B$211),$B$211&lt;&gt;"",ISTEXT('Materials'!$A$83),'Materials'!$A$83&lt;&gt;"",ISTEXT('Materials'!$E$83),'Materials'!$E$83=$B$211),'Materials'!$A$83,""),"")</f>
        <v/>
      </c>
      <c r="B291" s="3">
        <f>IFERROR(IF(OR($A291="",NOT(ISTEXT($A291))),"",'Materials'!$B$83),"")</f>
        <v/>
      </c>
      <c r="C291" s="3">
        <f>IFERROR(IF(OR($A291="",NOT(ISTEXT($A291))),"",'Materials'!$C$83),"")</f>
        <v/>
      </c>
      <c r="D291" s="6">
        <f>IFERROR(IF(OR($A291="",NOT(ISTEXT($A291))),"",'Materials'!$D$83),"")</f>
        <v/>
      </c>
      <c r="E291" s="3">
        <f>IFERROR(IF(OR($A291="",NOT(ISTEXT($A291))),"",'Materials'!$E$83),"")</f>
        <v/>
      </c>
      <c r="F291" s="7">
        <f>IFERROR(IF(OR($A291="",NOT(ISTEXT($A291))),"",'Materials'!$F$83),"")</f>
        <v/>
      </c>
      <c r="G291" s="7">
        <f>IFERROR(IF(OR($A291="",NOT(ISTEXT($A291))),"",'Materials'!$G$83),"")</f>
        <v/>
      </c>
      <c r="H291" s="7">
        <f>IFERROR(IF(OR($A291="",NOT(ISTEXT($A291))),"",'Materials'!$H$83),"")</f>
        <v/>
      </c>
      <c r="I291" s="7">
        <f>IFERROR(IF(OR($A291="",NOT(ISTEXT($A291))),"",'Materials'!$I$83),"")</f>
        <v/>
      </c>
      <c r="J291" s="7">
        <f>IFERROR(IF(OR($A291="",NOT(ISTEXT($A291))),"",'Materials'!$J$83),"")</f>
        <v/>
      </c>
      <c r="K291" s="7">
        <f>IFERROR(IF(OR($A291="",NOT(ISTEXT($A291))),"",'Materials'!$K$83),"")</f>
        <v/>
      </c>
      <c r="L291" s="7">
        <f>IFERROR(IF(OR($A291="",NOT(ISTEXT($A291))),"",'Materials'!$L$83),"")</f>
        <v/>
      </c>
      <c r="M291" s="6">
        <f>IFERROR(IF(OR($A291="",NOT(ISTEXT($A291))),"",'Materials'!$M$83),"")</f>
        <v/>
      </c>
    </row>
    <row r="292" ht="28" customHeight="1">
      <c r="A292" s="6">
        <f>IFERROR(IF(AND(ISTEXT($B$211),$B$211&lt;&gt;"",ISTEXT('Materials'!$A$84),'Materials'!$A$84&lt;&gt;"",ISTEXT('Materials'!$E$84),'Materials'!$E$84=$B$211),'Materials'!$A$84,""),"")</f>
        <v/>
      </c>
      <c r="B292" s="3">
        <f>IFERROR(IF(OR($A292="",NOT(ISTEXT($A292))),"",'Materials'!$B$84),"")</f>
        <v/>
      </c>
      <c r="C292" s="3">
        <f>IFERROR(IF(OR($A292="",NOT(ISTEXT($A292))),"",'Materials'!$C$84),"")</f>
        <v/>
      </c>
      <c r="D292" s="6">
        <f>IFERROR(IF(OR($A292="",NOT(ISTEXT($A292))),"",'Materials'!$D$84),"")</f>
        <v/>
      </c>
      <c r="E292" s="3">
        <f>IFERROR(IF(OR($A292="",NOT(ISTEXT($A292))),"",'Materials'!$E$84),"")</f>
        <v/>
      </c>
      <c r="F292" s="7">
        <f>IFERROR(IF(OR($A292="",NOT(ISTEXT($A292))),"",'Materials'!$F$84),"")</f>
        <v/>
      </c>
      <c r="G292" s="7">
        <f>IFERROR(IF(OR($A292="",NOT(ISTEXT($A292))),"",'Materials'!$G$84),"")</f>
        <v/>
      </c>
      <c r="H292" s="7">
        <f>IFERROR(IF(OR($A292="",NOT(ISTEXT($A292))),"",'Materials'!$H$84),"")</f>
        <v/>
      </c>
      <c r="I292" s="7">
        <f>IFERROR(IF(OR($A292="",NOT(ISTEXT($A292))),"",'Materials'!$I$84),"")</f>
        <v/>
      </c>
      <c r="J292" s="7">
        <f>IFERROR(IF(OR($A292="",NOT(ISTEXT($A292))),"",'Materials'!$J$84),"")</f>
        <v/>
      </c>
      <c r="K292" s="7">
        <f>IFERROR(IF(OR($A292="",NOT(ISTEXT($A292))),"",'Materials'!$K$84),"")</f>
        <v/>
      </c>
      <c r="L292" s="7">
        <f>IFERROR(IF(OR($A292="",NOT(ISTEXT($A292))),"",'Materials'!$L$84),"")</f>
        <v/>
      </c>
      <c r="M292" s="6">
        <f>IFERROR(IF(OR($A292="",NOT(ISTEXT($A292))),"",'Materials'!$M$84),"")</f>
        <v/>
      </c>
    </row>
    <row r="293" ht="28" customHeight="1">
      <c r="A293" s="6">
        <f>IFERROR(IF(AND(ISTEXT($B$211),$B$211&lt;&gt;"",ISTEXT('Materials'!$A$85),'Materials'!$A$85&lt;&gt;"",ISTEXT('Materials'!$E$85),'Materials'!$E$85=$B$211),'Materials'!$A$85,""),"")</f>
        <v/>
      </c>
      <c r="B293" s="3">
        <f>IFERROR(IF(OR($A293="",NOT(ISTEXT($A293))),"",'Materials'!$B$85),"")</f>
        <v/>
      </c>
      <c r="C293" s="3">
        <f>IFERROR(IF(OR($A293="",NOT(ISTEXT($A293))),"",'Materials'!$C$85),"")</f>
        <v/>
      </c>
      <c r="D293" s="6">
        <f>IFERROR(IF(OR($A293="",NOT(ISTEXT($A293))),"",'Materials'!$D$85),"")</f>
        <v/>
      </c>
      <c r="E293" s="3">
        <f>IFERROR(IF(OR($A293="",NOT(ISTEXT($A293))),"",'Materials'!$E$85),"")</f>
        <v/>
      </c>
      <c r="F293" s="7">
        <f>IFERROR(IF(OR($A293="",NOT(ISTEXT($A293))),"",'Materials'!$F$85),"")</f>
        <v/>
      </c>
      <c r="G293" s="7">
        <f>IFERROR(IF(OR($A293="",NOT(ISTEXT($A293))),"",'Materials'!$G$85),"")</f>
        <v/>
      </c>
      <c r="H293" s="7">
        <f>IFERROR(IF(OR($A293="",NOT(ISTEXT($A293))),"",'Materials'!$H$85),"")</f>
        <v/>
      </c>
      <c r="I293" s="7">
        <f>IFERROR(IF(OR($A293="",NOT(ISTEXT($A293))),"",'Materials'!$I$85),"")</f>
        <v/>
      </c>
      <c r="J293" s="7">
        <f>IFERROR(IF(OR($A293="",NOT(ISTEXT($A293))),"",'Materials'!$J$85),"")</f>
        <v/>
      </c>
      <c r="K293" s="7">
        <f>IFERROR(IF(OR($A293="",NOT(ISTEXT($A293))),"",'Materials'!$K$85),"")</f>
        <v/>
      </c>
      <c r="L293" s="7">
        <f>IFERROR(IF(OR($A293="",NOT(ISTEXT($A293))),"",'Materials'!$L$85),"")</f>
        <v/>
      </c>
      <c r="M293" s="6">
        <f>IFERROR(IF(OR($A293="",NOT(ISTEXT($A293))),"",'Materials'!$M$85),"")</f>
        <v/>
      </c>
    </row>
    <row r="294" ht="28" customHeight="1">
      <c r="A294" s="6">
        <f>IFERROR(IF(AND(ISTEXT($B$211),$B$211&lt;&gt;"",ISTEXT('Materials'!$A$86),'Materials'!$A$86&lt;&gt;"",ISTEXT('Materials'!$E$86),'Materials'!$E$86=$B$211),'Materials'!$A$86,""),"")</f>
        <v/>
      </c>
      <c r="B294" s="3">
        <f>IFERROR(IF(OR($A294="",NOT(ISTEXT($A294))),"",'Materials'!$B$86),"")</f>
        <v/>
      </c>
      <c r="C294" s="3">
        <f>IFERROR(IF(OR($A294="",NOT(ISTEXT($A294))),"",'Materials'!$C$86),"")</f>
        <v/>
      </c>
      <c r="D294" s="6">
        <f>IFERROR(IF(OR($A294="",NOT(ISTEXT($A294))),"",'Materials'!$D$86),"")</f>
        <v/>
      </c>
      <c r="E294" s="3">
        <f>IFERROR(IF(OR($A294="",NOT(ISTEXT($A294))),"",'Materials'!$E$86),"")</f>
        <v/>
      </c>
      <c r="F294" s="7">
        <f>IFERROR(IF(OR($A294="",NOT(ISTEXT($A294))),"",'Materials'!$F$86),"")</f>
        <v/>
      </c>
      <c r="G294" s="7">
        <f>IFERROR(IF(OR($A294="",NOT(ISTEXT($A294))),"",'Materials'!$G$86),"")</f>
        <v/>
      </c>
      <c r="H294" s="7">
        <f>IFERROR(IF(OR($A294="",NOT(ISTEXT($A294))),"",'Materials'!$H$86),"")</f>
        <v/>
      </c>
      <c r="I294" s="7">
        <f>IFERROR(IF(OR($A294="",NOT(ISTEXT($A294))),"",'Materials'!$I$86),"")</f>
        <v/>
      </c>
      <c r="J294" s="7">
        <f>IFERROR(IF(OR($A294="",NOT(ISTEXT($A294))),"",'Materials'!$J$86),"")</f>
        <v/>
      </c>
      <c r="K294" s="7">
        <f>IFERROR(IF(OR($A294="",NOT(ISTEXT($A294))),"",'Materials'!$K$86),"")</f>
        <v/>
      </c>
      <c r="L294" s="7">
        <f>IFERROR(IF(OR($A294="",NOT(ISTEXT($A294))),"",'Materials'!$L$86),"")</f>
        <v/>
      </c>
      <c r="M294" s="6">
        <f>IFERROR(IF(OR($A294="",NOT(ISTEXT($A294))),"",'Materials'!$M$86),"")</f>
        <v/>
      </c>
    </row>
    <row r="295" ht="28" customHeight="1">
      <c r="A295" s="6">
        <f>IFERROR(IF(AND(ISTEXT($B$211),$B$211&lt;&gt;"",ISTEXT('Materials'!$A$87),'Materials'!$A$87&lt;&gt;"",ISTEXT('Materials'!$E$87),'Materials'!$E$87=$B$211),'Materials'!$A$87,""),"")</f>
        <v/>
      </c>
      <c r="B295" s="3">
        <f>IFERROR(IF(OR($A295="",NOT(ISTEXT($A295))),"",'Materials'!$B$87),"")</f>
        <v/>
      </c>
      <c r="C295" s="3">
        <f>IFERROR(IF(OR($A295="",NOT(ISTEXT($A295))),"",'Materials'!$C$87),"")</f>
        <v/>
      </c>
      <c r="D295" s="6">
        <f>IFERROR(IF(OR($A295="",NOT(ISTEXT($A295))),"",'Materials'!$D$87),"")</f>
        <v/>
      </c>
      <c r="E295" s="3">
        <f>IFERROR(IF(OR($A295="",NOT(ISTEXT($A295))),"",'Materials'!$E$87),"")</f>
        <v/>
      </c>
      <c r="F295" s="7">
        <f>IFERROR(IF(OR($A295="",NOT(ISTEXT($A295))),"",'Materials'!$F$87),"")</f>
        <v/>
      </c>
      <c r="G295" s="7">
        <f>IFERROR(IF(OR($A295="",NOT(ISTEXT($A295))),"",'Materials'!$G$87),"")</f>
        <v/>
      </c>
      <c r="H295" s="7">
        <f>IFERROR(IF(OR($A295="",NOT(ISTEXT($A295))),"",'Materials'!$H$87),"")</f>
        <v/>
      </c>
      <c r="I295" s="7">
        <f>IFERROR(IF(OR($A295="",NOT(ISTEXT($A295))),"",'Materials'!$I$87),"")</f>
        <v/>
      </c>
      <c r="J295" s="7">
        <f>IFERROR(IF(OR($A295="",NOT(ISTEXT($A295))),"",'Materials'!$J$87),"")</f>
        <v/>
      </c>
      <c r="K295" s="7">
        <f>IFERROR(IF(OR($A295="",NOT(ISTEXT($A295))),"",'Materials'!$K$87),"")</f>
        <v/>
      </c>
      <c r="L295" s="7">
        <f>IFERROR(IF(OR($A295="",NOT(ISTEXT($A295))),"",'Materials'!$L$87),"")</f>
        <v/>
      </c>
      <c r="M295" s="6">
        <f>IFERROR(IF(OR($A295="",NOT(ISTEXT($A295))),"",'Materials'!$M$87),"")</f>
        <v/>
      </c>
    </row>
    <row r="296" ht="28" customHeight="1">
      <c r="A296" s="6">
        <f>IFERROR(IF(AND(ISTEXT($B$211),$B$211&lt;&gt;"",ISTEXT('Materials'!$A$88),'Materials'!$A$88&lt;&gt;"",ISTEXT('Materials'!$E$88),'Materials'!$E$88=$B$211),'Materials'!$A$88,""),"")</f>
        <v/>
      </c>
      <c r="B296" s="3">
        <f>IFERROR(IF(OR($A296="",NOT(ISTEXT($A296))),"",'Materials'!$B$88),"")</f>
        <v/>
      </c>
      <c r="C296" s="3">
        <f>IFERROR(IF(OR($A296="",NOT(ISTEXT($A296))),"",'Materials'!$C$88),"")</f>
        <v/>
      </c>
      <c r="D296" s="6">
        <f>IFERROR(IF(OR($A296="",NOT(ISTEXT($A296))),"",'Materials'!$D$88),"")</f>
        <v/>
      </c>
      <c r="E296" s="3">
        <f>IFERROR(IF(OR($A296="",NOT(ISTEXT($A296))),"",'Materials'!$E$88),"")</f>
        <v/>
      </c>
      <c r="F296" s="7">
        <f>IFERROR(IF(OR($A296="",NOT(ISTEXT($A296))),"",'Materials'!$F$88),"")</f>
        <v/>
      </c>
      <c r="G296" s="7">
        <f>IFERROR(IF(OR($A296="",NOT(ISTEXT($A296))),"",'Materials'!$G$88),"")</f>
        <v/>
      </c>
      <c r="H296" s="7">
        <f>IFERROR(IF(OR($A296="",NOT(ISTEXT($A296))),"",'Materials'!$H$88),"")</f>
        <v/>
      </c>
      <c r="I296" s="7">
        <f>IFERROR(IF(OR($A296="",NOT(ISTEXT($A296))),"",'Materials'!$I$88),"")</f>
        <v/>
      </c>
      <c r="J296" s="7">
        <f>IFERROR(IF(OR($A296="",NOT(ISTEXT($A296))),"",'Materials'!$J$88),"")</f>
        <v/>
      </c>
      <c r="K296" s="7">
        <f>IFERROR(IF(OR($A296="",NOT(ISTEXT($A296))),"",'Materials'!$K$88),"")</f>
        <v/>
      </c>
      <c r="L296" s="7">
        <f>IFERROR(IF(OR($A296="",NOT(ISTEXT($A296))),"",'Materials'!$L$88),"")</f>
        <v/>
      </c>
      <c r="M296" s="6">
        <f>IFERROR(IF(OR($A296="",NOT(ISTEXT($A296))),"",'Materials'!$M$88),"")</f>
        <v/>
      </c>
    </row>
    <row r="297" ht="28" customHeight="1">
      <c r="A297" s="6">
        <f>IFERROR(IF(AND(ISTEXT($B$211),$B$211&lt;&gt;"",ISTEXT('Materials'!$A$89),'Materials'!$A$89&lt;&gt;"",ISTEXT('Materials'!$E$89),'Materials'!$E$89=$B$211),'Materials'!$A$89,""),"")</f>
        <v/>
      </c>
      <c r="B297" s="3">
        <f>IFERROR(IF(OR($A297="",NOT(ISTEXT($A297))),"",'Materials'!$B$89),"")</f>
        <v/>
      </c>
      <c r="C297" s="3">
        <f>IFERROR(IF(OR($A297="",NOT(ISTEXT($A297))),"",'Materials'!$C$89),"")</f>
        <v/>
      </c>
      <c r="D297" s="6">
        <f>IFERROR(IF(OR($A297="",NOT(ISTEXT($A297))),"",'Materials'!$D$89),"")</f>
        <v/>
      </c>
      <c r="E297" s="3">
        <f>IFERROR(IF(OR($A297="",NOT(ISTEXT($A297))),"",'Materials'!$E$89),"")</f>
        <v/>
      </c>
      <c r="F297" s="7">
        <f>IFERROR(IF(OR($A297="",NOT(ISTEXT($A297))),"",'Materials'!$F$89),"")</f>
        <v/>
      </c>
      <c r="G297" s="7">
        <f>IFERROR(IF(OR($A297="",NOT(ISTEXT($A297))),"",'Materials'!$G$89),"")</f>
        <v/>
      </c>
      <c r="H297" s="7">
        <f>IFERROR(IF(OR($A297="",NOT(ISTEXT($A297))),"",'Materials'!$H$89),"")</f>
        <v/>
      </c>
      <c r="I297" s="7">
        <f>IFERROR(IF(OR($A297="",NOT(ISTEXT($A297))),"",'Materials'!$I$89),"")</f>
        <v/>
      </c>
      <c r="J297" s="7">
        <f>IFERROR(IF(OR($A297="",NOT(ISTEXT($A297))),"",'Materials'!$J$89),"")</f>
        <v/>
      </c>
      <c r="K297" s="7">
        <f>IFERROR(IF(OR($A297="",NOT(ISTEXT($A297))),"",'Materials'!$K$89),"")</f>
        <v/>
      </c>
      <c r="L297" s="7">
        <f>IFERROR(IF(OR($A297="",NOT(ISTEXT($A297))),"",'Materials'!$L$89),"")</f>
        <v/>
      </c>
      <c r="M297" s="6">
        <f>IFERROR(IF(OR($A297="",NOT(ISTEXT($A297))),"",'Materials'!$M$89),"")</f>
        <v/>
      </c>
    </row>
    <row r="298" ht="28" customHeight="1">
      <c r="A298" s="6">
        <f>IFERROR(IF(AND(ISTEXT($B$211),$B$211&lt;&gt;"",ISTEXT('Materials'!$A$90),'Materials'!$A$90&lt;&gt;"",ISTEXT('Materials'!$E$90),'Materials'!$E$90=$B$211),'Materials'!$A$90,""),"")</f>
        <v/>
      </c>
      <c r="B298" s="3">
        <f>IFERROR(IF(OR($A298="",NOT(ISTEXT($A298))),"",'Materials'!$B$90),"")</f>
        <v/>
      </c>
      <c r="C298" s="3">
        <f>IFERROR(IF(OR($A298="",NOT(ISTEXT($A298))),"",'Materials'!$C$90),"")</f>
        <v/>
      </c>
      <c r="D298" s="6">
        <f>IFERROR(IF(OR($A298="",NOT(ISTEXT($A298))),"",'Materials'!$D$90),"")</f>
        <v/>
      </c>
      <c r="E298" s="3">
        <f>IFERROR(IF(OR($A298="",NOT(ISTEXT($A298))),"",'Materials'!$E$90),"")</f>
        <v/>
      </c>
      <c r="F298" s="7">
        <f>IFERROR(IF(OR($A298="",NOT(ISTEXT($A298))),"",'Materials'!$F$90),"")</f>
        <v/>
      </c>
      <c r="G298" s="7">
        <f>IFERROR(IF(OR($A298="",NOT(ISTEXT($A298))),"",'Materials'!$G$90),"")</f>
        <v/>
      </c>
      <c r="H298" s="7">
        <f>IFERROR(IF(OR($A298="",NOT(ISTEXT($A298))),"",'Materials'!$H$90),"")</f>
        <v/>
      </c>
      <c r="I298" s="7">
        <f>IFERROR(IF(OR($A298="",NOT(ISTEXT($A298))),"",'Materials'!$I$90),"")</f>
        <v/>
      </c>
      <c r="J298" s="7">
        <f>IFERROR(IF(OR($A298="",NOT(ISTEXT($A298))),"",'Materials'!$J$90),"")</f>
        <v/>
      </c>
      <c r="K298" s="7">
        <f>IFERROR(IF(OR($A298="",NOT(ISTEXT($A298))),"",'Materials'!$K$90),"")</f>
        <v/>
      </c>
      <c r="L298" s="7">
        <f>IFERROR(IF(OR($A298="",NOT(ISTEXT($A298))),"",'Materials'!$L$90),"")</f>
        <v/>
      </c>
      <c r="M298" s="6">
        <f>IFERROR(IF(OR($A298="",NOT(ISTEXT($A298))),"",'Materials'!$M$90),"")</f>
        <v/>
      </c>
    </row>
    <row r="299" ht="28" customHeight="1">
      <c r="A299" s="6">
        <f>IFERROR(IF(AND(ISTEXT($B$211),$B$211&lt;&gt;"",ISTEXT('Materials'!$A$91),'Materials'!$A$91&lt;&gt;"",ISTEXT('Materials'!$E$91),'Materials'!$E$91=$B$211),'Materials'!$A$91,""),"")</f>
        <v/>
      </c>
      <c r="B299" s="3">
        <f>IFERROR(IF(OR($A299="",NOT(ISTEXT($A299))),"",'Materials'!$B$91),"")</f>
        <v/>
      </c>
      <c r="C299" s="3">
        <f>IFERROR(IF(OR($A299="",NOT(ISTEXT($A299))),"",'Materials'!$C$91),"")</f>
        <v/>
      </c>
      <c r="D299" s="6">
        <f>IFERROR(IF(OR($A299="",NOT(ISTEXT($A299))),"",'Materials'!$D$91),"")</f>
        <v/>
      </c>
      <c r="E299" s="3">
        <f>IFERROR(IF(OR($A299="",NOT(ISTEXT($A299))),"",'Materials'!$E$91),"")</f>
        <v/>
      </c>
      <c r="F299" s="7">
        <f>IFERROR(IF(OR($A299="",NOT(ISTEXT($A299))),"",'Materials'!$F$91),"")</f>
        <v/>
      </c>
      <c r="G299" s="7">
        <f>IFERROR(IF(OR($A299="",NOT(ISTEXT($A299))),"",'Materials'!$G$91),"")</f>
        <v/>
      </c>
      <c r="H299" s="7">
        <f>IFERROR(IF(OR($A299="",NOT(ISTEXT($A299))),"",'Materials'!$H$91),"")</f>
        <v/>
      </c>
      <c r="I299" s="7">
        <f>IFERROR(IF(OR($A299="",NOT(ISTEXT($A299))),"",'Materials'!$I$91),"")</f>
        <v/>
      </c>
      <c r="J299" s="7">
        <f>IFERROR(IF(OR($A299="",NOT(ISTEXT($A299))),"",'Materials'!$J$91),"")</f>
        <v/>
      </c>
      <c r="K299" s="7">
        <f>IFERROR(IF(OR($A299="",NOT(ISTEXT($A299))),"",'Materials'!$K$91),"")</f>
        <v/>
      </c>
      <c r="L299" s="7">
        <f>IFERROR(IF(OR($A299="",NOT(ISTEXT($A299))),"",'Materials'!$L$91),"")</f>
        <v/>
      </c>
      <c r="M299" s="6">
        <f>IFERROR(IF(OR($A299="",NOT(ISTEXT($A299))),"",'Materials'!$M$91),"")</f>
        <v/>
      </c>
    </row>
    <row r="300" ht="28" customHeight="1">
      <c r="A300" s="6">
        <f>IFERROR(IF(AND(ISTEXT($B$211),$B$211&lt;&gt;"",ISTEXT('Materials'!$A$92),'Materials'!$A$92&lt;&gt;"",ISTEXT('Materials'!$E$92),'Materials'!$E$92=$B$211),'Materials'!$A$92,""),"")</f>
        <v/>
      </c>
      <c r="B300" s="3">
        <f>IFERROR(IF(OR($A300="",NOT(ISTEXT($A300))),"",'Materials'!$B$92),"")</f>
        <v/>
      </c>
      <c r="C300" s="3">
        <f>IFERROR(IF(OR($A300="",NOT(ISTEXT($A300))),"",'Materials'!$C$92),"")</f>
        <v/>
      </c>
      <c r="D300" s="6">
        <f>IFERROR(IF(OR($A300="",NOT(ISTEXT($A300))),"",'Materials'!$D$92),"")</f>
        <v/>
      </c>
      <c r="E300" s="3">
        <f>IFERROR(IF(OR($A300="",NOT(ISTEXT($A300))),"",'Materials'!$E$92),"")</f>
        <v/>
      </c>
      <c r="F300" s="7">
        <f>IFERROR(IF(OR($A300="",NOT(ISTEXT($A300))),"",'Materials'!$F$92),"")</f>
        <v/>
      </c>
      <c r="G300" s="7">
        <f>IFERROR(IF(OR($A300="",NOT(ISTEXT($A300))),"",'Materials'!$G$92),"")</f>
        <v/>
      </c>
      <c r="H300" s="7">
        <f>IFERROR(IF(OR($A300="",NOT(ISTEXT($A300))),"",'Materials'!$H$92),"")</f>
        <v/>
      </c>
      <c r="I300" s="7">
        <f>IFERROR(IF(OR($A300="",NOT(ISTEXT($A300))),"",'Materials'!$I$92),"")</f>
        <v/>
      </c>
      <c r="J300" s="7">
        <f>IFERROR(IF(OR($A300="",NOT(ISTEXT($A300))),"",'Materials'!$J$92),"")</f>
        <v/>
      </c>
      <c r="K300" s="7">
        <f>IFERROR(IF(OR($A300="",NOT(ISTEXT($A300))),"",'Materials'!$K$92),"")</f>
        <v/>
      </c>
      <c r="L300" s="7">
        <f>IFERROR(IF(OR($A300="",NOT(ISTEXT($A300))),"",'Materials'!$L$92),"")</f>
        <v/>
      </c>
      <c r="M300" s="6">
        <f>IFERROR(IF(OR($A300="",NOT(ISTEXT($A300))),"",'Materials'!$M$92),"")</f>
        <v/>
      </c>
    </row>
    <row r="301" ht="28" customHeight="1">
      <c r="A301" s="6">
        <f>IFERROR(IF(AND(ISTEXT($B$211),$B$211&lt;&gt;"",ISTEXT('Materials'!$A$93),'Materials'!$A$93&lt;&gt;"",ISTEXT('Materials'!$E$93),'Materials'!$E$93=$B$211),'Materials'!$A$93,""),"")</f>
        <v/>
      </c>
      <c r="B301" s="3">
        <f>IFERROR(IF(OR($A301="",NOT(ISTEXT($A301))),"",'Materials'!$B$93),"")</f>
        <v/>
      </c>
      <c r="C301" s="3">
        <f>IFERROR(IF(OR($A301="",NOT(ISTEXT($A301))),"",'Materials'!$C$93),"")</f>
        <v/>
      </c>
      <c r="D301" s="6">
        <f>IFERROR(IF(OR($A301="",NOT(ISTEXT($A301))),"",'Materials'!$D$93),"")</f>
        <v/>
      </c>
      <c r="E301" s="3">
        <f>IFERROR(IF(OR($A301="",NOT(ISTEXT($A301))),"",'Materials'!$E$93),"")</f>
        <v/>
      </c>
      <c r="F301" s="7">
        <f>IFERROR(IF(OR($A301="",NOT(ISTEXT($A301))),"",'Materials'!$F$93),"")</f>
        <v/>
      </c>
      <c r="G301" s="7">
        <f>IFERROR(IF(OR($A301="",NOT(ISTEXT($A301))),"",'Materials'!$G$93),"")</f>
        <v/>
      </c>
      <c r="H301" s="7">
        <f>IFERROR(IF(OR($A301="",NOT(ISTEXT($A301))),"",'Materials'!$H$93),"")</f>
        <v/>
      </c>
      <c r="I301" s="7">
        <f>IFERROR(IF(OR($A301="",NOT(ISTEXT($A301))),"",'Materials'!$I$93),"")</f>
        <v/>
      </c>
      <c r="J301" s="7">
        <f>IFERROR(IF(OR($A301="",NOT(ISTEXT($A301))),"",'Materials'!$J$93),"")</f>
        <v/>
      </c>
      <c r="K301" s="7">
        <f>IFERROR(IF(OR($A301="",NOT(ISTEXT($A301))),"",'Materials'!$K$93),"")</f>
        <v/>
      </c>
      <c r="L301" s="7">
        <f>IFERROR(IF(OR($A301="",NOT(ISTEXT($A301))),"",'Materials'!$L$93),"")</f>
        <v/>
      </c>
      <c r="M301" s="6">
        <f>IFERROR(IF(OR($A301="",NOT(ISTEXT($A301))),"",'Materials'!$M$93),"")</f>
        <v/>
      </c>
    </row>
    <row r="302" ht="28" customHeight="1">
      <c r="A302" s="6">
        <f>IFERROR(IF(AND(ISTEXT($B$211),$B$211&lt;&gt;"",ISTEXT('Materials'!$A$94),'Materials'!$A$94&lt;&gt;"",ISTEXT('Materials'!$E$94),'Materials'!$E$94=$B$211),'Materials'!$A$94,""),"")</f>
        <v/>
      </c>
      <c r="B302" s="3">
        <f>IFERROR(IF(OR($A302="",NOT(ISTEXT($A302))),"",'Materials'!$B$94),"")</f>
        <v/>
      </c>
      <c r="C302" s="3">
        <f>IFERROR(IF(OR($A302="",NOT(ISTEXT($A302))),"",'Materials'!$C$94),"")</f>
        <v/>
      </c>
      <c r="D302" s="6">
        <f>IFERROR(IF(OR($A302="",NOT(ISTEXT($A302))),"",'Materials'!$D$94),"")</f>
        <v/>
      </c>
      <c r="E302" s="3">
        <f>IFERROR(IF(OR($A302="",NOT(ISTEXT($A302))),"",'Materials'!$E$94),"")</f>
        <v/>
      </c>
      <c r="F302" s="7">
        <f>IFERROR(IF(OR($A302="",NOT(ISTEXT($A302))),"",'Materials'!$F$94),"")</f>
        <v/>
      </c>
      <c r="G302" s="7">
        <f>IFERROR(IF(OR($A302="",NOT(ISTEXT($A302))),"",'Materials'!$G$94),"")</f>
        <v/>
      </c>
      <c r="H302" s="7">
        <f>IFERROR(IF(OR($A302="",NOT(ISTEXT($A302))),"",'Materials'!$H$94),"")</f>
        <v/>
      </c>
      <c r="I302" s="7">
        <f>IFERROR(IF(OR($A302="",NOT(ISTEXT($A302))),"",'Materials'!$I$94),"")</f>
        <v/>
      </c>
      <c r="J302" s="7">
        <f>IFERROR(IF(OR($A302="",NOT(ISTEXT($A302))),"",'Materials'!$J$94),"")</f>
        <v/>
      </c>
      <c r="K302" s="7">
        <f>IFERROR(IF(OR($A302="",NOT(ISTEXT($A302))),"",'Materials'!$K$94),"")</f>
        <v/>
      </c>
      <c r="L302" s="7">
        <f>IFERROR(IF(OR($A302="",NOT(ISTEXT($A302))),"",'Materials'!$L$94),"")</f>
        <v/>
      </c>
      <c r="M302" s="6">
        <f>IFERROR(IF(OR($A302="",NOT(ISTEXT($A302))),"",'Materials'!$M$94),"")</f>
        <v/>
      </c>
    </row>
    <row r="303" ht="28" customHeight="1">
      <c r="A303" s="6">
        <f>IFERROR(IF(AND(ISTEXT($B$211),$B$211&lt;&gt;"",ISTEXT('Materials'!$A$95),'Materials'!$A$95&lt;&gt;"",ISTEXT('Materials'!$E$95),'Materials'!$E$95=$B$211),'Materials'!$A$95,""),"")</f>
        <v/>
      </c>
      <c r="B303" s="3">
        <f>IFERROR(IF(OR($A303="",NOT(ISTEXT($A303))),"",'Materials'!$B$95),"")</f>
        <v/>
      </c>
      <c r="C303" s="3">
        <f>IFERROR(IF(OR($A303="",NOT(ISTEXT($A303))),"",'Materials'!$C$95),"")</f>
        <v/>
      </c>
      <c r="D303" s="6">
        <f>IFERROR(IF(OR($A303="",NOT(ISTEXT($A303))),"",'Materials'!$D$95),"")</f>
        <v/>
      </c>
      <c r="E303" s="3">
        <f>IFERROR(IF(OR($A303="",NOT(ISTEXT($A303))),"",'Materials'!$E$95),"")</f>
        <v/>
      </c>
      <c r="F303" s="7">
        <f>IFERROR(IF(OR($A303="",NOT(ISTEXT($A303))),"",'Materials'!$F$95),"")</f>
        <v/>
      </c>
      <c r="G303" s="7">
        <f>IFERROR(IF(OR($A303="",NOT(ISTEXT($A303))),"",'Materials'!$G$95),"")</f>
        <v/>
      </c>
      <c r="H303" s="7">
        <f>IFERROR(IF(OR($A303="",NOT(ISTEXT($A303))),"",'Materials'!$H$95),"")</f>
        <v/>
      </c>
      <c r="I303" s="7">
        <f>IFERROR(IF(OR($A303="",NOT(ISTEXT($A303))),"",'Materials'!$I$95),"")</f>
        <v/>
      </c>
      <c r="J303" s="7">
        <f>IFERROR(IF(OR($A303="",NOT(ISTEXT($A303))),"",'Materials'!$J$95),"")</f>
        <v/>
      </c>
      <c r="K303" s="7">
        <f>IFERROR(IF(OR($A303="",NOT(ISTEXT($A303))),"",'Materials'!$K$95),"")</f>
        <v/>
      </c>
      <c r="L303" s="7">
        <f>IFERROR(IF(OR($A303="",NOT(ISTEXT($A303))),"",'Materials'!$L$95),"")</f>
        <v/>
      </c>
      <c r="M303" s="6">
        <f>IFERROR(IF(OR($A303="",NOT(ISTEXT($A303))),"",'Materials'!$M$95),"")</f>
        <v/>
      </c>
    </row>
    <row r="304" ht="28" customHeight="1">
      <c r="A304" s="6">
        <f>IFERROR(IF(AND(ISTEXT($B$211),$B$211&lt;&gt;"",ISTEXT('Materials'!$A$96),'Materials'!$A$96&lt;&gt;"",ISTEXT('Materials'!$E$96),'Materials'!$E$96=$B$211),'Materials'!$A$96,""),"")</f>
        <v/>
      </c>
      <c r="B304" s="3">
        <f>IFERROR(IF(OR($A304="",NOT(ISTEXT($A304))),"",'Materials'!$B$96),"")</f>
        <v/>
      </c>
      <c r="C304" s="3">
        <f>IFERROR(IF(OR($A304="",NOT(ISTEXT($A304))),"",'Materials'!$C$96),"")</f>
        <v/>
      </c>
      <c r="D304" s="6">
        <f>IFERROR(IF(OR($A304="",NOT(ISTEXT($A304))),"",'Materials'!$D$96),"")</f>
        <v/>
      </c>
      <c r="E304" s="3">
        <f>IFERROR(IF(OR($A304="",NOT(ISTEXT($A304))),"",'Materials'!$E$96),"")</f>
        <v/>
      </c>
      <c r="F304" s="7">
        <f>IFERROR(IF(OR($A304="",NOT(ISTEXT($A304))),"",'Materials'!$F$96),"")</f>
        <v/>
      </c>
      <c r="G304" s="7">
        <f>IFERROR(IF(OR($A304="",NOT(ISTEXT($A304))),"",'Materials'!$G$96),"")</f>
        <v/>
      </c>
      <c r="H304" s="7">
        <f>IFERROR(IF(OR($A304="",NOT(ISTEXT($A304))),"",'Materials'!$H$96),"")</f>
        <v/>
      </c>
      <c r="I304" s="7">
        <f>IFERROR(IF(OR($A304="",NOT(ISTEXT($A304))),"",'Materials'!$I$96),"")</f>
        <v/>
      </c>
      <c r="J304" s="7">
        <f>IFERROR(IF(OR($A304="",NOT(ISTEXT($A304))),"",'Materials'!$J$96),"")</f>
        <v/>
      </c>
      <c r="K304" s="7">
        <f>IFERROR(IF(OR($A304="",NOT(ISTEXT($A304))),"",'Materials'!$K$96),"")</f>
        <v/>
      </c>
      <c r="L304" s="7">
        <f>IFERROR(IF(OR($A304="",NOT(ISTEXT($A304))),"",'Materials'!$L$96),"")</f>
        <v/>
      </c>
      <c r="M304" s="6">
        <f>IFERROR(IF(OR($A304="",NOT(ISTEXT($A304))),"",'Materials'!$M$96),"")</f>
        <v/>
      </c>
    </row>
    <row r="305" ht="28" customHeight="1">
      <c r="A305" s="6">
        <f>IFERROR(IF(AND(ISTEXT($B$211),$B$211&lt;&gt;"",ISTEXT('Materials'!$A$97),'Materials'!$A$97&lt;&gt;"",ISTEXT('Materials'!$E$97),'Materials'!$E$97=$B$211),'Materials'!$A$97,""),"")</f>
        <v/>
      </c>
      <c r="B305" s="3">
        <f>IFERROR(IF(OR($A305="",NOT(ISTEXT($A305))),"",'Materials'!$B$97),"")</f>
        <v/>
      </c>
      <c r="C305" s="3">
        <f>IFERROR(IF(OR($A305="",NOT(ISTEXT($A305))),"",'Materials'!$C$97),"")</f>
        <v/>
      </c>
      <c r="D305" s="6">
        <f>IFERROR(IF(OR($A305="",NOT(ISTEXT($A305))),"",'Materials'!$D$97),"")</f>
        <v/>
      </c>
      <c r="E305" s="3">
        <f>IFERROR(IF(OR($A305="",NOT(ISTEXT($A305))),"",'Materials'!$E$97),"")</f>
        <v/>
      </c>
      <c r="F305" s="7">
        <f>IFERROR(IF(OR($A305="",NOT(ISTEXT($A305))),"",'Materials'!$F$97),"")</f>
        <v/>
      </c>
      <c r="G305" s="7">
        <f>IFERROR(IF(OR($A305="",NOT(ISTEXT($A305))),"",'Materials'!$G$97),"")</f>
        <v/>
      </c>
      <c r="H305" s="7">
        <f>IFERROR(IF(OR($A305="",NOT(ISTEXT($A305))),"",'Materials'!$H$97),"")</f>
        <v/>
      </c>
      <c r="I305" s="7">
        <f>IFERROR(IF(OR($A305="",NOT(ISTEXT($A305))),"",'Materials'!$I$97),"")</f>
        <v/>
      </c>
      <c r="J305" s="7">
        <f>IFERROR(IF(OR($A305="",NOT(ISTEXT($A305))),"",'Materials'!$J$97),"")</f>
        <v/>
      </c>
      <c r="K305" s="7">
        <f>IFERROR(IF(OR($A305="",NOT(ISTEXT($A305))),"",'Materials'!$K$97),"")</f>
        <v/>
      </c>
      <c r="L305" s="7">
        <f>IFERROR(IF(OR($A305="",NOT(ISTEXT($A305))),"",'Materials'!$L$97),"")</f>
        <v/>
      </c>
      <c r="M305" s="6">
        <f>IFERROR(IF(OR($A305="",NOT(ISTEXT($A305))),"",'Materials'!$M$97),"")</f>
        <v/>
      </c>
    </row>
    <row r="306" ht="28" customHeight="1">
      <c r="A306" s="6">
        <f>IFERROR(IF(AND(ISTEXT($B$211),$B$211&lt;&gt;"",ISTEXT('Materials'!$A$98),'Materials'!$A$98&lt;&gt;"",ISTEXT('Materials'!$E$98),'Materials'!$E$98=$B$211),'Materials'!$A$98,""),"")</f>
        <v/>
      </c>
      <c r="B306" s="3">
        <f>IFERROR(IF(OR($A306="",NOT(ISTEXT($A306))),"",'Materials'!$B$98),"")</f>
        <v/>
      </c>
      <c r="C306" s="3">
        <f>IFERROR(IF(OR($A306="",NOT(ISTEXT($A306))),"",'Materials'!$C$98),"")</f>
        <v/>
      </c>
      <c r="D306" s="6">
        <f>IFERROR(IF(OR($A306="",NOT(ISTEXT($A306))),"",'Materials'!$D$98),"")</f>
        <v/>
      </c>
      <c r="E306" s="3">
        <f>IFERROR(IF(OR($A306="",NOT(ISTEXT($A306))),"",'Materials'!$E$98),"")</f>
        <v/>
      </c>
      <c r="F306" s="7">
        <f>IFERROR(IF(OR($A306="",NOT(ISTEXT($A306))),"",'Materials'!$F$98),"")</f>
        <v/>
      </c>
      <c r="G306" s="7">
        <f>IFERROR(IF(OR($A306="",NOT(ISTEXT($A306))),"",'Materials'!$G$98),"")</f>
        <v/>
      </c>
      <c r="H306" s="7">
        <f>IFERROR(IF(OR($A306="",NOT(ISTEXT($A306))),"",'Materials'!$H$98),"")</f>
        <v/>
      </c>
      <c r="I306" s="7">
        <f>IFERROR(IF(OR($A306="",NOT(ISTEXT($A306))),"",'Materials'!$I$98),"")</f>
        <v/>
      </c>
      <c r="J306" s="7">
        <f>IFERROR(IF(OR($A306="",NOT(ISTEXT($A306))),"",'Materials'!$J$98),"")</f>
        <v/>
      </c>
      <c r="K306" s="7">
        <f>IFERROR(IF(OR($A306="",NOT(ISTEXT($A306))),"",'Materials'!$K$98),"")</f>
        <v/>
      </c>
      <c r="L306" s="7">
        <f>IFERROR(IF(OR($A306="",NOT(ISTEXT($A306))),"",'Materials'!$L$98),"")</f>
        <v/>
      </c>
      <c r="M306" s="6">
        <f>IFERROR(IF(OR($A306="",NOT(ISTEXT($A306))),"",'Materials'!$M$98),"")</f>
        <v/>
      </c>
    </row>
    <row r="307" ht="28" customHeight="1">
      <c r="A307" s="6">
        <f>IFERROR(IF(AND(ISTEXT($B$211),$B$211&lt;&gt;"",ISTEXT('Materials'!$A$99),'Materials'!$A$99&lt;&gt;"",ISTEXT('Materials'!$E$99),'Materials'!$E$99=$B$211),'Materials'!$A$99,""),"")</f>
        <v/>
      </c>
      <c r="B307" s="3">
        <f>IFERROR(IF(OR($A307="",NOT(ISTEXT($A307))),"",'Materials'!$B$99),"")</f>
        <v/>
      </c>
      <c r="C307" s="3">
        <f>IFERROR(IF(OR($A307="",NOT(ISTEXT($A307))),"",'Materials'!$C$99),"")</f>
        <v/>
      </c>
      <c r="D307" s="6">
        <f>IFERROR(IF(OR($A307="",NOT(ISTEXT($A307))),"",'Materials'!$D$99),"")</f>
        <v/>
      </c>
      <c r="E307" s="3">
        <f>IFERROR(IF(OR($A307="",NOT(ISTEXT($A307))),"",'Materials'!$E$99),"")</f>
        <v/>
      </c>
      <c r="F307" s="7">
        <f>IFERROR(IF(OR($A307="",NOT(ISTEXT($A307))),"",'Materials'!$F$99),"")</f>
        <v/>
      </c>
      <c r="G307" s="7">
        <f>IFERROR(IF(OR($A307="",NOT(ISTEXT($A307))),"",'Materials'!$G$99),"")</f>
        <v/>
      </c>
      <c r="H307" s="7">
        <f>IFERROR(IF(OR($A307="",NOT(ISTEXT($A307))),"",'Materials'!$H$99),"")</f>
        <v/>
      </c>
      <c r="I307" s="7">
        <f>IFERROR(IF(OR($A307="",NOT(ISTEXT($A307))),"",'Materials'!$I$99),"")</f>
        <v/>
      </c>
      <c r="J307" s="7">
        <f>IFERROR(IF(OR($A307="",NOT(ISTEXT($A307))),"",'Materials'!$J$99),"")</f>
        <v/>
      </c>
      <c r="K307" s="7">
        <f>IFERROR(IF(OR($A307="",NOT(ISTEXT($A307))),"",'Materials'!$K$99),"")</f>
        <v/>
      </c>
      <c r="L307" s="7">
        <f>IFERROR(IF(OR($A307="",NOT(ISTEXT($A307))),"",'Materials'!$L$99),"")</f>
        <v/>
      </c>
      <c r="M307" s="6">
        <f>IFERROR(IF(OR($A307="",NOT(ISTEXT($A307))),"",'Materials'!$M$99),"")</f>
        <v/>
      </c>
    </row>
    <row r="308" ht="28" customHeight="1">
      <c r="A308" s="6">
        <f>IFERROR(IF(AND(ISTEXT($B$211),$B$211&lt;&gt;"",ISTEXT('Materials'!$A$100),'Materials'!$A$100&lt;&gt;"",ISTEXT('Materials'!$E$100),'Materials'!$E$100=$B$211),'Materials'!$A$100,""),"")</f>
        <v/>
      </c>
      <c r="B308" s="3">
        <f>IFERROR(IF(OR($A308="",NOT(ISTEXT($A308))),"",'Materials'!$B$100),"")</f>
        <v/>
      </c>
      <c r="C308" s="3">
        <f>IFERROR(IF(OR($A308="",NOT(ISTEXT($A308))),"",'Materials'!$C$100),"")</f>
        <v/>
      </c>
      <c r="D308" s="6">
        <f>IFERROR(IF(OR($A308="",NOT(ISTEXT($A308))),"",'Materials'!$D$100),"")</f>
        <v/>
      </c>
      <c r="E308" s="3">
        <f>IFERROR(IF(OR($A308="",NOT(ISTEXT($A308))),"",'Materials'!$E$100),"")</f>
        <v/>
      </c>
      <c r="F308" s="7">
        <f>IFERROR(IF(OR($A308="",NOT(ISTEXT($A308))),"",'Materials'!$F$100),"")</f>
        <v/>
      </c>
      <c r="G308" s="7">
        <f>IFERROR(IF(OR($A308="",NOT(ISTEXT($A308))),"",'Materials'!$G$100),"")</f>
        <v/>
      </c>
      <c r="H308" s="7">
        <f>IFERROR(IF(OR($A308="",NOT(ISTEXT($A308))),"",'Materials'!$H$100),"")</f>
        <v/>
      </c>
      <c r="I308" s="7">
        <f>IFERROR(IF(OR($A308="",NOT(ISTEXT($A308))),"",'Materials'!$I$100),"")</f>
        <v/>
      </c>
      <c r="J308" s="7">
        <f>IFERROR(IF(OR($A308="",NOT(ISTEXT($A308))),"",'Materials'!$J$100),"")</f>
        <v/>
      </c>
      <c r="K308" s="7">
        <f>IFERROR(IF(OR($A308="",NOT(ISTEXT($A308))),"",'Materials'!$K$100),"")</f>
        <v/>
      </c>
      <c r="L308" s="7">
        <f>IFERROR(IF(OR($A308="",NOT(ISTEXT($A308))),"",'Materials'!$L$100),"")</f>
        <v/>
      </c>
      <c r="M308" s="6">
        <f>IFERROR(IF(OR($A308="",NOT(ISTEXT($A308))),"",'Materials'!$M$100),"")</f>
        <v/>
      </c>
    </row>
    <row r="309" ht="28" customHeight="1">
      <c r="A309" s="6">
        <f>IFERROR(IF(AND(ISTEXT($B$211),$B$211&lt;&gt;"",ISTEXT('Materials'!$A$101),'Materials'!$A$101&lt;&gt;"",ISTEXT('Materials'!$E$101),'Materials'!$E$101=$B$211),'Materials'!$A$101,""),"")</f>
        <v/>
      </c>
      <c r="B309" s="3">
        <f>IFERROR(IF(OR($A309="",NOT(ISTEXT($A309))),"",'Materials'!$B$101),"")</f>
        <v/>
      </c>
      <c r="C309" s="3">
        <f>IFERROR(IF(OR($A309="",NOT(ISTEXT($A309))),"",'Materials'!$C$101),"")</f>
        <v/>
      </c>
      <c r="D309" s="6">
        <f>IFERROR(IF(OR($A309="",NOT(ISTEXT($A309))),"",'Materials'!$D$101),"")</f>
        <v/>
      </c>
      <c r="E309" s="3">
        <f>IFERROR(IF(OR($A309="",NOT(ISTEXT($A309))),"",'Materials'!$E$101),"")</f>
        <v/>
      </c>
      <c r="F309" s="7">
        <f>IFERROR(IF(OR($A309="",NOT(ISTEXT($A309))),"",'Materials'!$F$101),"")</f>
        <v/>
      </c>
      <c r="G309" s="7">
        <f>IFERROR(IF(OR($A309="",NOT(ISTEXT($A309))),"",'Materials'!$G$101),"")</f>
        <v/>
      </c>
      <c r="H309" s="7">
        <f>IFERROR(IF(OR($A309="",NOT(ISTEXT($A309))),"",'Materials'!$H$101),"")</f>
        <v/>
      </c>
      <c r="I309" s="7">
        <f>IFERROR(IF(OR($A309="",NOT(ISTEXT($A309))),"",'Materials'!$I$101),"")</f>
        <v/>
      </c>
      <c r="J309" s="7">
        <f>IFERROR(IF(OR($A309="",NOT(ISTEXT($A309))),"",'Materials'!$J$101),"")</f>
        <v/>
      </c>
      <c r="K309" s="7">
        <f>IFERROR(IF(OR($A309="",NOT(ISTEXT($A309))),"",'Materials'!$K$101),"")</f>
        <v/>
      </c>
      <c r="L309" s="7">
        <f>IFERROR(IF(OR($A309="",NOT(ISTEXT($A309))),"",'Materials'!$L$101),"")</f>
        <v/>
      </c>
      <c r="M309" s="6">
        <f>IFERROR(IF(OR($A309="",NOT(ISTEXT($A309))),"",'Materials'!$M$101),"")</f>
        <v/>
      </c>
    </row>
    <row r="310" ht="28" customHeight="1">
      <c r="A310" s="6">
        <f>IFERROR(IF(AND(ISTEXT($B$211),$B$211&lt;&gt;"",ISTEXT('Materials'!$A$102),'Materials'!$A$102&lt;&gt;"",ISTEXT('Materials'!$E$102),'Materials'!$E$102=$B$211),'Materials'!$A$102,""),"")</f>
        <v/>
      </c>
      <c r="B310" s="3">
        <f>IFERROR(IF(OR($A310="",NOT(ISTEXT($A310))),"",'Materials'!$B$102),"")</f>
        <v/>
      </c>
      <c r="C310" s="3">
        <f>IFERROR(IF(OR($A310="",NOT(ISTEXT($A310))),"",'Materials'!$C$102),"")</f>
        <v/>
      </c>
      <c r="D310" s="6">
        <f>IFERROR(IF(OR($A310="",NOT(ISTEXT($A310))),"",'Materials'!$D$102),"")</f>
        <v/>
      </c>
      <c r="E310" s="3">
        <f>IFERROR(IF(OR($A310="",NOT(ISTEXT($A310))),"",'Materials'!$E$102),"")</f>
        <v/>
      </c>
      <c r="F310" s="7">
        <f>IFERROR(IF(OR($A310="",NOT(ISTEXT($A310))),"",'Materials'!$F$102),"")</f>
        <v/>
      </c>
      <c r="G310" s="7">
        <f>IFERROR(IF(OR($A310="",NOT(ISTEXT($A310))),"",'Materials'!$G$102),"")</f>
        <v/>
      </c>
      <c r="H310" s="7">
        <f>IFERROR(IF(OR($A310="",NOT(ISTEXT($A310))),"",'Materials'!$H$102),"")</f>
        <v/>
      </c>
      <c r="I310" s="7">
        <f>IFERROR(IF(OR($A310="",NOT(ISTEXT($A310))),"",'Materials'!$I$102),"")</f>
        <v/>
      </c>
      <c r="J310" s="7">
        <f>IFERROR(IF(OR($A310="",NOT(ISTEXT($A310))),"",'Materials'!$J$102),"")</f>
        <v/>
      </c>
      <c r="K310" s="7">
        <f>IFERROR(IF(OR($A310="",NOT(ISTEXT($A310))),"",'Materials'!$K$102),"")</f>
        <v/>
      </c>
      <c r="L310" s="7">
        <f>IFERROR(IF(OR($A310="",NOT(ISTEXT($A310))),"",'Materials'!$L$102),"")</f>
        <v/>
      </c>
      <c r="M310" s="6">
        <f>IFERROR(IF(OR($A310="",NOT(ISTEXT($A310))),"",'Materials'!$M$102),"")</f>
        <v/>
      </c>
    </row>
    <row r="311" ht="28" customHeight="1">
      <c r="A311" s="6">
        <f>IFERROR(IF(AND(ISTEXT($B$211),$B$211&lt;&gt;"",ISTEXT('Materials'!$A$103),'Materials'!$A$103&lt;&gt;"",ISTEXT('Materials'!$E$103),'Materials'!$E$103=$B$211),'Materials'!$A$103,""),"")</f>
        <v/>
      </c>
      <c r="B311" s="3">
        <f>IFERROR(IF(OR($A311="",NOT(ISTEXT($A311))),"",'Materials'!$B$103),"")</f>
        <v/>
      </c>
      <c r="C311" s="3">
        <f>IFERROR(IF(OR($A311="",NOT(ISTEXT($A311))),"",'Materials'!$C$103),"")</f>
        <v/>
      </c>
      <c r="D311" s="6">
        <f>IFERROR(IF(OR($A311="",NOT(ISTEXT($A311))),"",'Materials'!$D$103),"")</f>
        <v/>
      </c>
      <c r="E311" s="3">
        <f>IFERROR(IF(OR($A311="",NOT(ISTEXT($A311))),"",'Materials'!$E$103),"")</f>
        <v/>
      </c>
      <c r="F311" s="7">
        <f>IFERROR(IF(OR($A311="",NOT(ISTEXT($A311))),"",'Materials'!$F$103),"")</f>
        <v/>
      </c>
      <c r="G311" s="7">
        <f>IFERROR(IF(OR($A311="",NOT(ISTEXT($A311))),"",'Materials'!$G$103),"")</f>
        <v/>
      </c>
      <c r="H311" s="7">
        <f>IFERROR(IF(OR($A311="",NOT(ISTEXT($A311))),"",'Materials'!$H$103),"")</f>
        <v/>
      </c>
      <c r="I311" s="7">
        <f>IFERROR(IF(OR($A311="",NOT(ISTEXT($A311))),"",'Materials'!$I$103),"")</f>
        <v/>
      </c>
      <c r="J311" s="7">
        <f>IFERROR(IF(OR($A311="",NOT(ISTEXT($A311))),"",'Materials'!$J$103),"")</f>
        <v/>
      </c>
      <c r="K311" s="7">
        <f>IFERROR(IF(OR($A311="",NOT(ISTEXT($A311))),"",'Materials'!$K$103),"")</f>
        <v/>
      </c>
      <c r="L311" s="7">
        <f>IFERROR(IF(OR($A311="",NOT(ISTEXT($A311))),"",'Materials'!$L$103),"")</f>
        <v/>
      </c>
      <c r="M311" s="6">
        <f>IFERROR(IF(OR($A311="",NOT(ISTEXT($A311))),"",'Materials'!$M$103),"")</f>
        <v/>
      </c>
    </row>
    <row r="312" ht="28" customHeight="1">
      <c r="A312" s="6">
        <f>IFERROR(IF(AND(ISTEXT($B$211),$B$211&lt;&gt;"",ISTEXT('Materials'!$A$104),'Materials'!$A$104&lt;&gt;"",ISTEXT('Materials'!$E$104),'Materials'!$E$104=$B$211),'Materials'!$A$104,""),"")</f>
        <v/>
      </c>
      <c r="B312" s="3">
        <f>IFERROR(IF(OR($A312="",NOT(ISTEXT($A312))),"",'Materials'!$B$104),"")</f>
        <v/>
      </c>
      <c r="C312" s="3">
        <f>IFERROR(IF(OR($A312="",NOT(ISTEXT($A312))),"",'Materials'!$C$104),"")</f>
        <v/>
      </c>
      <c r="D312" s="6">
        <f>IFERROR(IF(OR($A312="",NOT(ISTEXT($A312))),"",'Materials'!$D$104),"")</f>
        <v/>
      </c>
      <c r="E312" s="3">
        <f>IFERROR(IF(OR($A312="",NOT(ISTEXT($A312))),"",'Materials'!$E$104),"")</f>
        <v/>
      </c>
      <c r="F312" s="7">
        <f>IFERROR(IF(OR($A312="",NOT(ISTEXT($A312))),"",'Materials'!$F$104),"")</f>
        <v/>
      </c>
      <c r="G312" s="7">
        <f>IFERROR(IF(OR($A312="",NOT(ISTEXT($A312))),"",'Materials'!$G$104),"")</f>
        <v/>
      </c>
      <c r="H312" s="7">
        <f>IFERROR(IF(OR($A312="",NOT(ISTEXT($A312))),"",'Materials'!$H$104),"")</f>
        <v/>
      </c>
      <c r="I312" s="7">
        <f>IFERROR(IF(OR($A312="",NOT(ISTEXT($A312))),"",'Materials'!$I$104),"")</f>
        <v/>
      </c>
      <c r="J312" s="7">
        <f>IFERROR(IF(OR($A312="",NOT(ISTEXT($A312))),"",'Materials'!$J$104),"")</f>
        <v/>
      </c>
      <c r="K312" s="7">
        <f>IFERROR(IF(OR($A312="",NOT(ISTEXT($A312))),"",'Materials'!$K$104),"")</f>
        <v/>
      </c>
      <c r="L312" s="7">
        <f>IFERROR(IF(OR($A312="",NOT(ISTEXT($A312))),"",'Materials'!$L$104),"")</f>
        <v/>
      </c>
      <c r="M312" s="6">
        <f>IFERROR(IF(OR($A312="",NOT(ISTEXT($A312))),"",'Materials'!$M$104),"")</f>
        <v/>
      </c>
    </row>
    <row r="313" ht="28" customHeight="1">
      <c r="A313" s="6">
        <f>IFERROR(IF(AND(ISTEXT($B$211),$B$211&lt;&gt;"",ISTEXT('Materials'!$A$105),'Materials'!$A$105&lt;&gt;"",ISTEXT('Materials'!$E$105),'Materials'!$E$105=$B$211),'Materials'!$A$105,""),"")</f>
        <v/>
      </c>
      <c r="B313" s="3">
        <f>IFERROR(IF(OR($A313="",NOT(ISTEXT($A313))),"",'Materials'!$B$105),"")</f>
        <v/>
      </c>
      <c r="C313" s="3">
        <f>IFERROR(IF(OR($A313="",NOT(ISTEXT($A313))),"",'Materials'!$C$105),"")</f>
        <v/>
      </c>
      <c r="D313" s="6">
        <f>IFERROR(IF(OR($A313="",NOT(ISTEXT($A313))),"",'Materials'!$D$105),"")</f>
        <v/>
      </c>
      <c r="E313" s="3">
        <f>IFERROR(IF(OR($A313="",NOT(ISTEXT($A313))),"",'Materials'!$E$105),"")</f>
        <v/>
      </c>
      <c r="F313" s="7">
        <f>IFERROR(IF(OR($A313="",NOT(ISTEXT($A313))),"",'Materials'!$F$105),"")</f>
        <v/>
      </c>
      <c r="G313" s="7">
        <f>IFERROR(IF(OR($A313="",NOT(ISTEXT($A313))),"",'Materials'!$G$105),"")</f>
        <v/>
      </c>
      <c r="H313" s="7">
        <f>IFERROR(IF(OR($A313="",NOT(ISTEXT($A313))),"",'Materials'!$H$105),"")</f>
        <v/>
      </c>
      <c r="I313" s="7">
        <f>IFERROR(IF(OR($A313="",NOT(ISTEXT($A313))),"",'Materials'!$I$105),"")</f>
        <v/>
      </c>
      <c r="J313" s="7">
        <f>IFERROR(IF(OR($A313="",NOT(ISTEXT($A313))),"",'Materials'!$J$105),"")</f>
        <v/>
      </c>
      <c r="K313" s="7">
        <f>IFERROR(IF(OR($A313="",NOT(ISTEXT($A313))),"",'Materials'!$K$105),"")</f>
        <v/>
      </c>
      <c r="L313" s="7">
        <f>IFERROR(IF(OR($A313="",NOT(ISTEXT($A313))),"",'Materials'!$L$105),"")</f>
        <v/>
      </c>
      <c r="M313" s="6">
        <f>IFERROR(IF(OR($A313="",NOT(ISTEXT($A313))),"",'Materials'!$M$105),"")</f>
        <v/>
      </c>
    </row>
    <row r="314" ht="28" customHeight="1">
      <c r="A314" s="6">
        <f>IFERROR(IF(AND(ISTEXT($B$211),$B$211&lt;&gt;"",ISTEXT('Materials'!$A$106),'Materials'!$A$106&lt;&gt;"",ISTEXT('Materials'!$E$106),'Materials'!$E$106=$B$211),'Materials'!$A$106,""),"")</f>
        <v/>
      </c>
      <c r="B314" s="3">
        <f>IFERROR(IF(OR($A314="",NOT(ISTEXT($A314))),"",'Materials'!$B$106),"")</f>
        <v/>
      </c>
      <c r="C314" s="3">
        <f>IFERROR(IF(OR($A314="",NOT(ISTEXT($A314))),"",'Materials'!$C$106),"")</f>
        <v/>
      </c>
      <c r="D314" s="6">
        <f>IFERROR(IF(OR($A314="",NOT(ISTEXT($A314))),"",'Materials'!$D$106),"")</f>
        <v/>
      </c>
      <c r="E314" s="3">
        <f>IFERROR(IF(OR($A314="",NOT(ISTEXT($A314))),"",'Materials'!$E$106),"")</f>
        <v/>
      </c>
      <c r="F314" s="7">
        <f>IFERROR(IF(OR($A314="",NOT(ISTEXT($A314))),"",'Materials'!$F$106),"")</f>
        <v/>
      </c>
      <c r="G314" s="7">
        <f>IFERROR(IF(OR($A314="",NOT(ISTEXT($A314))),"",'Materials'!$G$106),"")</f>
        <v/>
      </c>
      <c r="H314" s="7">
        <f>IFERROR(IF(OR($A314="",NOT(ISTEXT($A314))),"",'Materials'!$H$106),"")</f>
        <v/>
      </c>
      <c r="I314" s="7">
        <f>IFERROR(IF(OR($A314="",NOT(ISTEXT($A314))),"",'Materials'!$I$106),"")</f>
        <v/>
      </c>
      <c r="J314" s="7">
        <f>IFERROR(IF(OR($A314="",NOT(ISTEXT($A314))),"",'Materials'!$J$106),"")</f>
        <v/>
      </c>
      <c r="K314" s="7">
        <f>IFERROR(IF(OR($A314="",NOT(ISTEXT($A314))),"",'Materials'!$K$106),"")</f>
        <v/>
      </c>
      <c r="L314" s="7">
        <f>IFERROR(IF(OR($A314="",NOT(ISTEXT($A314))),"",'Materials'!$L$106),"")</f>
        <v/>
      </c>
      <c r="M314" s="6">
        <f>IFERROR(IF(OR($A314="",NOT(ISTEXT($A314))),"",'Materials'!$M$106),"")</f>
        <v/>
      </c>
    </row>
    <row r="315" ht="28" customHeight="1">
      <c r="A315" s="6">
        <f>IFERROR(IF(AND(ISTEXT($B$211),$B$211&lt;&gt;"",ISTEXT('Materials'!$A$107),'Materials'!$A$107&lt;&gt;"",ISTEXT('Materials'!$E$107),'Materials'!$E$107=$B$211),'Materials'!$A$107,""),"")</f>
        <v/>
      </c>
      <c r="B315" s="3">
        <f>IFERROR(IF(OR($A315="",NOT(ISTEXT($A315))),"",'Materials'!$B$107),"")</f>
        <v/>
      </c>
      <c r="C315" s="3">
        <f>IFERROR(IF(OR($A315="",NOT(ISTEXT($A315))),"",'Materials'!$C$107),"")</f>
        <v/>
      </c>
      <c r="D315" s="6">
        <f>IFERROR(IF(OR($A315="",NOT(ISTEXT($A315))),"",'Materials'!$D$107),"")</f>
        <v/>
      </c>
      <c r="E315" s="3">
        <f>IFERROR(IF(OR($A315="",NOT(ISTEXT($A315))),"",'Materials'!$E$107),"")</f>
        <v/>
      </c>
      <c r="F315" s="7">
        <f>IFERROR(IF(OR($A315="",NOT(ISTEXT($A315))),"",'Materials'!$F$107),"")</f>
        <v/>
      </c>
      <c r="G315" s="7">
        <f>IFERROR(IF(OR($A315="",NOT(ISTEXT($A315))),"",'Materials'!$G$107),"")</f>
        <v/>
      </c>
      <c r="H315" s="7">
        <f>IFERROR(IF(OR($A315="",NOT(ISTEXT($A315))),"",'Materials'!$H$107),"")</f>
        <v/>
      </c>
      <c r="I315" s="7">
        <f>IFERROR(IF(OR($A315="",NOT(ISTEXT($A315))),"",'Materials'!$I$107),"")</f>
        <v/>
      </c>
      <c r="J315" s="7">
        <f>IFERROR(IF(OR($A315="",NOT(ISTEXT($A315))),"",'Materials'!$J$107),"")</f>
        <v/>
      </c>
      <c r="K315" s="7">
        <f>IFERROR(IF(OR($A315="",NOT(ISTEXT($A315))),"",'Materials'!$K$107),"")</f>
        <v/>
      </c>
      <c r="L315" s="7">
        <f>IFERROR(IF(OR($A315="",NOT(ISTEXT($A315))),"",'Materials'!$L$107),"")</f>
        <v/>
      </c>
      <c r="M315" s="6">
        <f>IFERROR(IF(OR($A315="",NOT(ISTEXT($A315))),"",'Materials'!$M$107),"")</f>
        <v/>
      </c>
    </row>
    <row r="316" ht="28" customHeight="1">
      <c r="A316" s="6">
        <f>IFERROR(IF(AND(ISTEXT($B$211),$B$211&lt;&gt;"",ISTEXT('Materials'!$A$108),'Materials'!$A$108&lt;&gt;"",ISTEXT('Materials'!$E$108),'Materials'!$E$108=$B$211),'Materials'!$A$108,""),"")</f>
        <v/>
      </c>
      <c r="B316" s="3">
        <f>IFERROR(IF(OR($A316="",NOT(ISTEXT($A316))),"",'Materials'!$B$108),"")</f>
        <v/>
      </c>
      <c r="C316" s="3">
        <f>IFERROR(IF(OR($A316="",NOT(ISTEXT($A316))),"",'Materials'!$C$108),"")</f>
        <v/>
      </c>
      <c r="D316" s="6">
        <f>IFERROR(IF(OR($A316="",NOT(ISTEXT($A316))),"",'Materials'!$D$108),"")</f>
        <v/>
      </c>
      <c r="E316" s="3">
        <f>IFERROR(IF(OR($A316="",NOT(ISTEXT($A316))),"",'Materials'!$E$108),"")</f>
        <v/>
      </c>
      <c r="F316" s="7">
        <f>IFERROR(IF(OR($A316="",NOT(ISTEXT($A316))),"",'Materials'!$F$108),"")</f>
        <v/>
      </c>
      <c r="G316" s="7">
        <f>IFERROR(IF(OR($A316="",NOT(ISTEXT($A316))),"",'Materials'!$G$108),"")</f>
        <v/>
      </c>
      <c r="H316" s="7">
        <f>IFERROR(IF(OR($A316="",NOT(ISTEXT($A316))),"",'Materials'!$H$108),"")</f>
        <v/>
      </c>
      <c r="I316" s="7">
        <f>IFERROR(IF(OR($A316="",NOT(ISTEXT($A316))),"",'Materials'!$I$108),"")</f>
        <v/>
      </c>
      <c r="J316" s="7">
        <f>IFERROR(IF(OR($A316="",NOT(ISTEXT($A316))),"",'Materials'!$J$108),"")</f>
        <v/>
      </c>
      <c r="K316" s="7">
        <f>IFERROR(IF(OR($A316="",NOT(ISTEXT($A316))),"",'Materials'!$K$108),"")</f>
        <v/>
      </c>
      <c r="L316" s="7">
        <f>IFERROR(IF(OR($A316="",NOT(ISTEXT($A316))),"",'Materials'!$L$108),"")</f>
        <v/>
      </c>
      <c r="M316" s="6">
        <f>IFERROR(IF(OR($A316="",NOT(ISTEXT($A316))),"",'Materials'!$M$108),"")</f>
        <v/>
      </c>
    </row>
    <row r="317" ht="28" customHeight="1">
      <c r="A317" s="6">
        <f>IFERROR(IF(AND(ISTEXT($B$211),$B$211&lt;&gt;"",ISTEXT('Materials'!$A$109),'Materials'!$A$109&lt;&gt;"",ISTEXT('Materials'!$E$109),'Materials'!$E$109=$B$211),'Materials'!$A$109,""),"")</f>
        <v/>
      </c>
      <c r="B317" s="3">
        <f>IFERROR(IF(OR($A317="",NOT(ISTEXT($A317))),"",'Materials'!$B$109),"")</f>
        <v/>
      </c>
      <c r="C317" s="3">
        <f>IFERROR(IF(OR($A317="",NOT(ISTEXT($A317))),"",'Materials'!$C$109),"")</f>
        <v/>
      </c>
      <c r="D317" s="6">
        <f>IFERROR(IF(OR($A317="",NOT(ISTEXT($A317))),"",'Materials'!$D$109),"")</f>
        <v/>
      </c>
      <c r="E317" s="3">
        <f>IFERROR(IF(OR($A317="",NOT(ISTEXT($A317))),"",'Materials'!$E$109),"")</f>
        <v/>
      </c>
      <c r="F317" s="7">
        <f>IFERROR(IF(OR($A317="",NOT(ISTEXT($A317))),"",'Materials'!$F$109),"")</f>
        <v/>
      </c>
      <c r="G317" s="7">
        <f>IFERROR(IF(OR($A317="",NOT(ISTEXT($A317))),"",'Materials'!$G$109),"")</f>
        <v/>
      </c>
      <c r="H317" s="7">
        <f>IFERROR(IF(OR($A317="",NOT(ISTEXT($A317))),"",'Materials'!$H$109),"")</f>
        <v/>
      </c>
      <c r="I317" s="7">
        <f>IFERROR(IF(OR($A317="",NOT(ISTEXT($A317))),"",'Materials'!$I$109),"")</f>
        <v/>
      </c>
      <c r="J317" s="7">
        <f>IFERROR(IF(OR($A317="",NOT(ISTEXT($A317))),"",'Materials'!$J$109),"")</f>
        <v/>
      </c>
      <c r="K317" s="7">
        <f>IFERROR(IF(OR($A317="",NOT(ISTEXT($A317))),"",'Materials'!$K$109),"")</f>
        <v/>
      </c>
      <c r="L317" s="7">
        <f>IFERROR(IF(OR($A317="",NOT(ISTEXT($A317))),"",'Materials'!$L$109),"")</f>
        <v/>
      </c>
      <c r="M317" s="6">
        <f>IFERROR(IF(OR($A317="",NOT(ISTEXT($A317))),"",'Materials'!$M$109),"")</f>
        <v/>
      </c>
    </row>
    <row r="318" ht="28" customHeight="1">
      <c r="A318" s="6">
        <f>IFERROR(IF(AND(ISTEXT($B$211),$B$211&lt;&gt;"",ISTEXT('Materials'!$A$110),'Materials'!$A$110&lt;&gt;"",ISTEXT('Materials'!$E$110),'Materials'!$E$110=$B$211),'Materials'!$A$110,""),"")</f>
        <v/>
      </c>
      <c r="B318" s="3">
        <f>IFERROR(IF(OR($A318="",NOT(ISTEXT($A318))),"",'Materials'!$B$110),"")</f>
        <v/>
      </c>
      <c r="C318" s="3">
        <f>IFERROR(IF(OR($A318="",NOT(ISTEXT($A318))),"",'Materials'!$C$110),"")</f>
        <v/>
      </c>
      <c r="D318" s="6">
        <f>IFERROR(IF(OR($A318="",NOT(ISTEXT($A318))),"",'Materials'!$D$110),"")</f>
        <v/>
      </c>
      <c r="E318" s="3">
        <f>IFERROR(IF(OR($A318="",NOT(ISTEXT($A318))),"",'Materials'!$E$110),"")</f>
        <v/>
      </c>
      <c r="F318" s="7">
        <f>IFERROR(IF(OR($A318="",NOT(ISTEXT($A318))),"",'Materials'!$F$110),"")</f>
        <v/>
      </c>
      <c r="G318" s="7">
        <f>IFERROR(IF(OR($A318="",NOT(ISTEXT($A318))),"",'Materials'!$G$110),"")</f>
        <v/>
      </c>
      <c r="H318" s="7">
        <f>IFERROR(IF(OR($A318="",NOT(ISTEXT($A318))),"",'Materials'!$H$110),"")</f>
        <v/>
      </c>
      <c r="I318" s="7">
        <f>IFERROR(IF(OR($A318="",NOT(ISTEXT($A318))),"",'Materials'!$I$110),"")</f>
        <v/>
      </c>
      <c r="J318" s="7">
        <f>IFERROR(IF(OR($A318="",NOT(ISTEXT($A318))),"",'Materials'!$J$110),"")</f>
        <v/>
      </c>
      <c r="K318" s="7">
        <f>IFERROR(IF(OR($A318="",NOT(ISTEXT($A318))),"",'Materials'!$K$110),"")</f>
        <v/>
      </c>
      <c r="L318" s="7">
        <f>IFERROR(IF(OR($A318="",NOT(ISTEXT($A318))),"",'Materials'!$L$110),"")</f>
        <v/>
      </c>
      <c r="M318" s="6">
        <f>IFERROR(IF(OR($A318="",NOT(ISTEXT($A318))),"",'Materials'!$M$110),"")</f>
        <v/>
      </c>
    </row>
    <row r="319" ht="28" customHeight="1">
      <c r="A319" s="6">
        <f>IFERROR(IF(AND(ISTEXT($B$211),$B$211&lt;&gt;"",ISTEXT('Materials'!$A$111),'Materials'!$A$111&lt;&gt;"",ISTEXT('Materials'!$E$111),'Materials'!$E$111=$B$211),'Materials'!$A$111,""),"")</f>
        <v/>
      </c>
      <c r="B319" s="3">
        <f>IFERROR(IF(OR($A319="",NOT(ISTEXT($A319))),"",'Materials'!$B$111),"")</f>
        <v/>
      </c>
      <c r="C319" s="3">
        <f>IFERROR(IF(OR($A319="",NOT(ISTEXT($A319))),"",'Materials'!$C$111),"")</f>
        <v/>
      </c>
      <c r="D319" s="6">
        <f>IFERROR(IF(OR($A319="",NOT(ISTEXT($A319))),"",'Materials'!$D$111),"")</f>
        <v/>
      </c>
      <c r="E319" s="3">
        <f>IFERROR(IF(OR($A319="",NOT(ISTEXT($A319))),"",'Materials'!$E$111),"")</f>
        <v/>
      </c>
      <c r="F319" s="7">
        <f>IFERROR(IF(OR($A319="",NOT(ISTEXT($A319))),"",'Materials'!$F$111),"")</f>
        <v/>
      </c>
      <c r="G319" s="7">
        <f>IFERROR(IF(OR($A319="",NOT(ISTEXT($A319))),"",'Materials'!$G$111),"")</f>
        <v/>
      </c>
      <c r="H319" s="7">
        <f>IFERROR(IF(OR($A319="",NOT(ISTEXT($A319))),"",'Materials'!$H$111),"")</f>
        <v/>
      </c>
      <c r="I319" s="7">
        <f>IFERROR(IF(OR($A319="",NOT(ISTEXT($A319))),"",'Materials'!$I$111),"")</f>
        <v/>
      </c>
      <c r="J319" s="7">
        <f>IFERROR(IF(OR($A319="",NOT(ISTEXT($A319))),"",'Materials'!$J$111),"")</f>
        <v/>
      </c>
      <c r="K319" s="7">
        <f>IFERROR(IF(OR($A319="",NOT(ISTEXT($A319))),"",'Materials'!$K$111),"")</f>
        <v/>
      </c>
      <c r="L319" s="7">
        <f>IFERROR(IF(OR($A319="",NOT(ISTEXT($A319))),"",'Materials'!$L$111),"")</f>
        <v/>
      </c>
      <c r="M319" s="6">
        <f>IFERROR(IF(OR($A319="",NOT(ISTEXT($A319))),"",'Materials'!$M$111),"")</f>
        <v/>
      </c>
    </row>
    <row r="320" ht="28" customHeight="1">
      <c r="A320" s="6">
        <f>IFERROR(IF(AND(ISTEXT($B$211),$B$211&lt;&gt;"",ISTEXT('Materials'!$A$112),'Materials'!$A$112&lt;&gt;"",ISTEXT('Materials'!$E$112),'Materials'!$E$112=$B$211),'Materials'!$A$112,""),"")</f>
        <v/>
      </c>
      <c r="B320" s="3">
        <f>IFERROR(IF(OR($A320="",NOT(ISTEXT($A320))),"",'Materials'!$B$112),"")</f>
        <v/>
      </c>
      <c r="C320" s="3">
        <f>IFERROR(IF(OR($A320="",NOT(ISTEXT($A320))),"",'Materials'!$C$112),"")</f>
        <v/>
      </c>
      <c r="D320" s="6">
        <f>IFERROR(IF(OR($A320="",NOT(ISTEXT($A320))),"",'Materials'!$D$112),"")</f>
        <v/>
      </c>
      <c r="E320" s="3">
        <f>IFERROR(IF(OR($A320="",NOT(ISTEXT($A320))),"",'Materials'!$E$112),"")</f>
        <v/>
      </c>
      <c r="F320" s="7">
        <f>IFERROR(IF(OR($A320="",NOT(ISTEXT($A320))),"",'Materials'!$F$112),"")</f>
        <v/>
      </c>
      <c r="G320" s="7">
        <f>IFERROR(IF(OR($A320="",NOT(ISTEXT($A320))),"",'Materials'!$G$112),"")</f>
        <v/>
      </c>
      <c r="H320" s="7">
        <f>IFERROR(IF(OR($A320="",NOT(ISTEXT($A320))),"",'Materials'!$H$112),"")</f>
        <v/>
      </c>
      <c r="I320" s="7">
        <f>IFERROR(IF(OR($A320="",NOT(ISTEXT($A320))),"",'Materials'!$I$112),"")</f>
        <v/>
      </c>
      <c r="J320" s="7">
        <f>IFERROR(IF(OR($A320="",NOT(ISTEXT($A320))),"",'Materials'!$J$112),"")</f>
        <v/>
      </c>
      <c r="K320" s="7">
        <f>IFERROR(IF(OR($A320="",NOT(ISTEXT($A320))),"",'Materials'!$K$112),"")</f>
        <v/>
      </c>
      <c r="L320" s="7">
        <f>IFERROR(IF(OR($A320="",NOT(ISTEXT($A320))),"",'Materials'!$L$112),"")</f>
        <v/>
      </c>
      <c r="M320" s="6">
        <f>IFERROR(IF(OR($A320="",NOT(ISTEXT($A320))),"",'Materials'!$M$112),"")</f>
        <v/>
      </c>
    </row>
    <row r="321" ht="28" customHeight="1">
      <c r="A321" s="6">
        <f>IFERROR(IF(AND(ISTEXT($B$211),$B$211&lt;&gt;"",ISTEXT('Materials'!$A$113),'Materials'!$A$113&lt;&gt;"",ISTEXT('Materials'!$E$113),'Materials'!$E$113=$B$211),'Materials'!$A$113,""),"")</f>
        <v/>
      </c>
      <c r="B321" s="3">
        <f>IFERROR(IF(OR($A321="",NOT(ISTEXT($A321))),"",'Materials'!$B$113),"")</f>
        <v/>
      </c>
      <c r="C321" s="3">
        <f>IFERROR(IF(OR($A321="",NOT(ISTEXT($A321))),"",'Materials'!$C$113),"")</f>
        <v/>
      </c>
      <c r="D321" s="6">
        <f>IFERROR(IF(OR($A321="",NOT(ISTEXT($A321))),"",'Materials'!$D$113),"")</f>
        <v/>
      </c>
      <c r="E321" s="3">
        <f>IFERROR(IF(OR($A321="",NOT(ISTEXT($A321))),"",'Materials'!$E$113),"")</f>
        <v/>
      </c>
      <c r="F321" s="7">
        <f>IFERROR(IF(OR($A321="",NOT(ISTEXT($A321))),"",'Materials'!$F$113),"")</f>
        <v/>
      </c>
      <c r="G321" s="7">
        <f>IFERROR(IF(OR($A321="",NOT(ISTEXT($A321))),"",'Materials'!$G$113),"")</f>
        <v/>
      </c>
      <c r="H321" s="7">
        <f>IFERROR(IF(OR($A321="",NOT(ISTEXT($A321))),"",'Materials'!$H$113),"")</f>
        <v/>
      </c>
      <c r="I321" s="7">
        <f>IFERROR(IF(OR($A321="",NOT(ISTEXT($A321))),"",'Materials'!$I$113),"")</f>
        <v/>
      </c>
      <c r="J321" s="7">
        <f>IFERROR(IF(OR($A321="",NOT(ISTEXT($A321))),"",'Materials'!$J$113),"")</f>
        <v/>
      </c>
      <c r="K321" s="7">
        <f>IFERROR(IF(OR($A321="",NOT(ISTEXT($A321))),"",'Materials'!$K$113),"")</f>
        <v/>
      </c>
      <c r="L321" s="7">
        <f>IFERROR(IF(OR($A321="",NOT(ISTEXT($A321))),"",'Materials'!$L$113),"")</f>
        <v/>
      </c>
      <c r="M321" s="6">
        <f>IFERROR(IF(OR($A321="",NOT(ISTEXT($A321))),"",'Materials'!$M$113),"")</f>
        <v/>
      </c>
    </row>
    <row r="322" ht="28" customHeight="1">
      <c r="A322" s="6">
        <f>IFERROR(IF(AND(ISTEXT($B$211),$B$211&lt;&gt;"",ISTEXT('Materials'!$A$114),'Materials'!$A$114&lt;&gt;"",ISTEXT('Materials'!$E$114),'Materials'!$E$114=$B$211),'Materials'!$A$114,""),"")</f>
        <v/>
      </c>
      <c r="B322" s="3">
        <f>IFERROR(IF(OR($A322="",NOT(ISTEXT($A322))),"",'Materials'!$B$114),"")</f>
        <v/>
      </c>
      <c r="C322" s="3">
        <f>IFERROR(IF(OR($A322="",NOT(ISTEXT($A322))),"",'Materials'!$C$114),"")</f>
        <v/>
      </c>
      <c r="D322" s="6">
        <f>IFERROR(IF(OR($A322="",NOT(ISTEXT($A322))),"",'Materials'!$D$114),"")</f>
        <v/>
      </c>
      <c r="E322" s="3">
        <f>IFERROR(IF(OR($A322="",NOT(ISTEXT($A322))),"",'Materials'!$E$114),"")</f>
        <v/>
      </c>
      <c r="F322" s="7">
        <f>IFERROR(IF(OR($A322="",NOT(ISTEXT($A322))),"",'Materials'!$F$114),"")</f>
        <v/>
      </c>
      <c r="G322" s="7">
        <f>IFERROR(IF(OR($A322="",NOT(ISTEXT($A322))),"",'Materials'!$G$114),"")</f>
        <v/>
      </c>
      <c r="H322" s="7">
        <f>IFERROR(IF(OR($A322="",NOT(ISTEXT($A322))),"",'Materials'!$H$114),"")</f>
        <v/>
      </c>
      <c r="I322" s="7">
        <f>IFERROR(IF(OR($A322="",NOT(ISTEXT($A322))),"",'Materials'!$I$114),"")</f>
        <v/>
      </c>
      <c r="J322" s="7">
        <f>IFERROR(IF(OR($A322="",NOT(ISTEXT($A322))),"",'Materials'!$J$114),"")</f>
        <v/>
      </c>
      <c r="K322" s="7">
        <f>IFERROR(IF(OR($A322="",NOT(ISTEXT($A322))),"",'Materials'!$K$114),"")</f>
        <v/>
      </c>
      <c r="L322" s="7">
        <f>IFERROR(IF(OR($A322="",NOT(ISTEXT($A322))),"",'Materials'!$L$114),"")</f>
        <v/>
      </c>
      <c r="M322" s="6">
        <f>IFERROR(IF(OR($A322="",NOT(ISTEXT($A322))),"",'Materials'!$M$114),"")</f>
        <v/>
      </c>
    </row>
    <row r="323" ht="28" customHeight="1">
      <c r="A323" s="6">
        <f>IFERROR(IF(AND(ISTEXT($B$211),$B$211&lt;&gt;"",ISTEXT('Materials'!$A$115),'Materials'!$A$115&lt;&gt;"",ISTEXT('Materials'!$E$115),'Materials'!$E$115=$B$211),'Materials'!$A$115,""),"")</f>
        <v/>
      </c>
      <c r="B323" s="3">
        <f>IFERROR(IF(OR($A323="",NOT(ISTEXT($A323))),"",'Materials'!$B$115),"")</f>
        <v/>
      </c>
      <c r="C323" s="3">
        <f>IFERROR(IF(OR($A323="",NOT(ISTEXT($A323))),"",'Materials'!$C$115),"")</f>
        <v/>
      </c>
      <c r="D323" s="6">
        <f>IFERROR(IF(OR($A323="",NOT(ISTEXT($A323))),"",'Materials'!$D$115),"")</f>
        <v/>
      </c>
      <c r="E323" s="3">
        <f>IFERROR(IF(OR($A323="",NOT(ISTEXT($A323))),"",'Materials'!$E$115),"")</f>
        <v/>
      </c>
      <c r="F323" s="7">
        <f>IFERROR(IF(OR($A323="",NOT(ISTEXT($A323))),"",'Materials'!$F$115),"")</f>
        <v/>
      </c>
      <c r="G323" s="7">
        <f>IFERROR(IF(OR($A323="",NOT(ISTEXT($A323))),"",'Materials'!$G$115),"")</f>
        <v/>
      </c>
      <c r="H323" s="7">
        <f>IFERROR(IF(OR($A323="",NOT(ISTEXT($A323))),"",'Materials'!$H$115),"")</f>
        <v/>
      </c>
      <c r="I323" s="7">
        <f>IFERROR(IF(OR($A323="",NOT(ISTEXT($A323))),"",'Materials'!$I$115),"")</f>
        <v/>
      </c>
      <c r="J323" s="7">
        <f>IFERROR(IF(OR($A323="",NOT(ISTEXT($A323))),"",'Materials'!$J$115),"")</f>
        <v/>
      </c>
      <c r="K323" s="7">
        <f>IFERROR(IF(OR($A323="",NOT(ISTEXT($A323))),"",'Materials'!$K$115),"")</f>
        <v/>
      </c>
      <c r="L323" s="7">
        <f>IFERROR(IF(OR($A323="",NOT(ISTEXT($A323))),"",'Materials'!$L$115),"")</f>
        <v/>
      </c>
      <c r="M323" s="6">
        <f>IFERROR(IF(OR($A323="",NOT(ISTEXT($A323))),"",'Materials'!$M$115),"")</f>
        <v/>
      </c>
    </row>
    <row r="324" ht="28" customHeight="1">
      <c r="A324" s="6">
        <f>IFERROR(IF(AND(ISTEXT($B$211),$B$211&lt;&gt;"",ISTEXT('Materials'!$A$116),'Materials'!$A$116&lt;&gt;"",ISTEXT('Materials'!$E$116),'Materials'!$E$116=$B$211),'Materials'!$A$116,""),"")</f>
        <v/>
      </c>
      <c r="B324" s="3">
        <f>IFERROR(IF(OR($A324="",NOT(ISTEXT($A324))),"",'Materials'!$B$116),"")</f>
        <v/>
      </c>
      <c r="C324" s="3">
        <f>IFERROR(IF(OR($A324="",NOT(ISTEXT($A324))),"",'Materials'!$C$116),"")</f>
        <v/>
      </c>
      <c r="D324" s="6">
        <f>IFERROR(IF(OR($A324="",NOT(ISTEXT($A324))),"",'Materials'!$D$116),"")</f>
        <v/>
      </c>
      <c r="E324" s="3">
        <f>IFERROR(IF(OR($A324="",NOT(ISTEXT($A324))),"",'Materials'!$E$116),"")</f>
        <v/>
      </c>
      <c r="F324" s="7">
        <f>IFERROR(IF(OR($A324="",NOT(ISTEXT($A324))),"",'Materials'!$F$116),"")</f>
        <v/>
      </c>
      <c r="G324" s="7">
        <f>IFERROR(IF(OR($A324="",NOT(ISTEXT($A324))),"",'Materials'!$G$116),"")</f>
        <v/>
      </c>
      <c r="H324" s="7">
        <f>IFERROR(IF(OR($A324="",NOT(ISTEXT($A324))),"",'Materials'!$H$116),"")</f>
        <v/>
      </c>
      <c r="I324" s="7">
        <f>IFERROR(IF(OR($A324="",NOT(ISTEXT($A324))),"",'Materials'!$I$116),"")</f>
        <v/>
      </c>
      <c r="J324" s="7">
        <f>IFERROR(IF(OR($A324="",NOT(ISTEXT($A324))),"",'Materials'!$J$116),"")</f>
        <v/>
      </c>
      <c r="K324" s="7">
        <f>IFERROR(IF(OR($A324="",NOT(ISTEXT($A324))),"",'Materials'!$K$116),"")</f>
        <v/>
      </c>
      <c r="L324" s="7">
        <f>IFERROR(IF(OR($A324="",NOT(ISTEXT($A324))),"",'Materials'!$L$116),"")</f>
        <v/>
      </c>
      <c r="M324" s="6">
        <f>IFERROR(IF(OR($A324="",NOT(ISTEXT($A324))),"",'Materials'!$M$116),"")</f>
        <v/>
      </c>
    </row>
    <row r="325" ht="28" customHeight="1">
      <c r="A325" s="6">
        <f>IFERROR(IF(AND(ISTEXT($B$211),$B$211&lt;&gt;"",ISTEXT('Materials'!$A$117),'Materials'!$A$117&lt;&gt;"",ISTEXT('Materials'!$E$117),'Materials'!$E$117=$B$211),'Materials'!$A$117,""),"")</f>
        <v/>
      </c>
      <c r="B325" s="3">
        <f>IFERROR(IF(OR($A325="",NOT(ISTEXT($A325))),"",'Materials'!$B$117),"")</f>
        <v/>
      </c>
      <c r="C325" s="3">
        <f>IFERROR(IF(OR($A325="",NOT(ISTEXT($A325))),"",'Materials'!$C$117),"")</f>
        <v/>
      </c>
      <c r="D325" s="6">
        <f>IFERROR(IF(OR($A325="",NOT(ISTEXT($A325))),"",'Materials'!$D$117),"")</f>
        <v/>
      </c>
      <c r="E325" s="3">
        <f>IFERROR(IF(OR($A325="",NOT(ISTEXT($A325))),"",'Materials'!$E$117),"")</f>
        <v/>
      </c>
      <c r="F325" s="7">
        <f>IFERROR(IF(OR($A325="",NOT(ISTEXT($A325))),"",'Materials'!$F$117),"")</f>
        <v/>
      </c>
      <c r="G325" s="7">
        <f>IFERROR(IF(OR($A325="",NOT(ISTEXT($A325))),"",'Materials'!$G$117),"")</f>
        <v/>
      </c>
      <c r="H325" s="7">
        <f>IFERROR(IF(OR($A325="",NOT(ISTEXT($A325))),"",'Materials'!$H$117),"")</f>
        <v/>
      </c>
      <c r="I325" s="7">
        <f>IFERROR(IF(OR($A325="",NOT(ISTEXT($A325))),"",'Materials'!$I$117),"")</f>
        <v/>
      </c>
      <c r="J325" s="7">
        <f>IFERROR(IF(OR($A325="",NOT(ISTEXT($A325))),"",'Materials'!$J$117),"")</f>
        <v/>
      </c>
      <c r="K325" s="7">
        <f>IFERROR(IF(OR($A325="",NOT(ISTEXT($A325))),"",'Materials'!$K$117),"")</f>
        <v/>
      </c>
      <c r="L325" s="7">
        <f>IFERROR(IF(OR($A325="",NOT(ISTEXT($A325))),"",'Materials'!$L$117),"")</f>
        <v/>
      </c>
      <c r="M325" s="6">
        <f>IFERROR(IF(OR($A325="",NOT(ISTEXT($A325))),"",'Materials'!$M$117),"")</f>
        <v/>
      </c>
    </row>
    <row r="326" ht="28" customHeight="1">
      <c r="A326" s="6">
        <f>IFERROR(IF(AND(ISTEXT($B$211),$B$211&lt;&gt;"",ISTEXT('Materials'!$A$118),'Materials'!$A$118&lt;&gt;"",ISTEXT('Materials'!$E$118),'Materials'!$E$118=$B$211),'Materials'!$A$118,""),"")</f>
        <v/>
      </c>
      <c r="B326" s="3">
        <f>IFERROR(IF(OR($A326="",NOT(ISTEXT($A326))),"",'Materials'!$B$118),"")</f>
        <v/>
      </c>
      <c r="C326" s="3">
        <f>IFERROR(IF(OR($A326="",NOT(ISTEXT($A326))),"",'Materials'!$C$118),"")</f>
        <v/>
      </c>
      <c r="D326" s="6">
        <f>IFERROR(IF(OR($A326="",NOT(ISTEXT($A326))),"",'Materials'!$D$118),"")</f>
        <v/>
      </c>
      <c r="E326" s="3">
        <f>IFERROR(IF(OR($A326="",NOT(ISTEXT($A326))),"",'Materials'!$E$118),"")</f>
        <v/>
      </c>
      <c r="F326" s="7">
        <f>IFERROR(IF(OR($A326="",NOT(ISTEXT($A326))),"",'Materials'!$F$118),"")</f>
        <v/>
      </c>
      <c r="G326" s="7">
        <f>IFERROR(IF(OR($A326="",NOT(ISTEXT($A326))),"",'Materials'!$G$118),"")</f>
        <v/>
      </c>
      <c r="H326" s="7">
        <f>IFERROR(IF(OR($A326="",NOT(ISTEXT($A326))),"",'Materials'!$H$118),"")</f>
        <v/>
      </c>
      <c r="I326" s="7">
        <f>IFERROR(IF(OR($A326="",NOT(ISTEXT($A326))),"",'Materials'!$I$118),"")</f>
        <v/>
      </c>
      <c r="J326" s="7">
        <f>IFERROR(IF(OR($A326="",NOT(ISTEXT($A326))),"",'Materials'!$J$118),"")</f>
        <v/>
      </c>
      <c r="K326" s="7">
        <f>IFERROR(IF(OR($A326="",NOT(ISTEXT($A326))),"",'Materials'!$K$118),"")</f>
        <v/>
      </c>
      <c r="L326" s="7">
        <f>IFERROR(IF(OR($A326="",NOT(ISTEXT($A326))),"",'Materials'!$L$118),"")</f>
        <v/>
      </c>
      <c r="M326" s="6">
        <f>IFERROR(IF(OR($A326="",NOT(ISTEXT($A326))),"",'Materials'!$M$118),"")</f>
        <v/>
      </c>
    </row>
    <row r="327" ht="28" customHeight="1">
      <c r="A327" s="6">
        <f>IFERROR(IF(AND(ISTEXT($B$211),$B$211&lt;&gt;"",ISTEXT('Materials'!$A$119),'Materials'!$A$119&lt;&gt;"",ISTEXT('Materials'!$E$119),'Materials'!$E$119=$B$211),'Materials'!$A$119,""),"")</f>
        <v/>
      </c>
      <c r="B327" s="3">
        <f>IFERROR(IF(OR($A327="",NOT(ISTEXT($A327))),"",'Materials'!$B$119),"")</f>
        <v/>
      </c>
      <c r="C327" s="3">
        <f>IFERROR(IF(OR($A327="",NOT(ISTEXT($A327))),"",'Materials'!$C$119),"")</f>
        <v/>
      </c>
      <c r="D327" s="6">
        <f>IFERROR(IF(OR($A327="",NOT(ISTEXT($A327))),"",'Materials'!$D$119),"")</f>
        <v/>
      </c>
      <c r="E327" s="3">
        <f>IFERROR(IF(OR($A327="",NOT(ISTEXT($A327))),"",'Materials'!$E$119),"")</f>
        <v/>
      </c>
      <c r="F327" s="7">
        <f>IFERROR(IF(OR($A327="",NOT(ISTEXT($A327))),"",'Materials'!$F$119),"")</f>
        <v/>
      </c>
      <c r="G327" s="7">
        <f>IFERROR(IF(OR($A327="",NOT(ISTEXT($A327))),"",'Materials'!$G$119),"")</f>
        <v/>
      </c>
      <c r="H327" s="7">
        <f>IFERROR(IF(OR($A327="",NOT(ISTEXT($A327))),"",'Materials'!$H$119),"")</f>
        <v/>
      </c>
      <c r="I327" s="7">
        <f>IFERROR(IF(OR($A327="",NOT(ISTEXT($A327))),"",'Materials'!$I$119),"")</f>
        <v/>
      </c>
      <c r="J327" s="7">
        <f>IFERROR(IF(OR($A327="",NOT(ISTEXT($A327))),"",'Materials'!$J$119),"")</f>
        <v/>
      </c>
      <c r="K327" s="7">
        <f>IFERROR(IF(OR($A327="",NOT(ISTEXT($A327))),"",'Materials'!$K$119),"")</f>
        <v/>
      </c>
      <c r="L327" s="7">
        <f>IFERROR(IF(OR($A327="",NOT(ISTEXT($A327))),"",'Materials'!$L$119),"")</f>
        <v/>
      </c>
      <c r="M327" s="6">
        <f>IFERROR(IF(OR($A327="",NOT(ISTEXT($A327))),"",'Materials'!$M$119),"")</f>
        <v/>
      </c>
    </row>
    <row r="328" ht="28" customHeight="1">
      <c r="A328" s="6">
        <f>IFERROR(IF(AND(ISTEXT($B$211),$B$211&lt;&gt;"",ISTEXT('Materials'!$A$120),'Materials'!$A$120&lt;&gt;"",ISTEXT('Materials'!$E$120),'Materials'!$E$120=$B$211),'Materials'!$A$120,""),"")</f>
        <v/>
      </c>
      <c r="B328" s="3">
        <f>IFERROR(IF(OR($A328="",NOT(ISTEXT($A328))),"",'Materials'!$B$120),"")</f>
        <v/>
      </c>
      <c r="C328" s="3">
        <f>IFERROR(IF(OR($A328="",NOT(ISTEXT($A328))),"",'Materials'!$C$120),"")</f>
        <v/>
      </c>
      <c r="D328" s="6">
        <f>IFERROR(IF(OR($A328="",NOT(ISTEXT($A328))),"",'Materials'!$D$120),"")</f>
        <v/>
      </c>
      <c r="E328" s="3">
        <f>IFERROR(IF(OR($A328="",NOT(ISTEXT($A328))),"",'Materials'!$E$120),"")</f>
        <v/>
      </c>
      <c r="F328" s="7">
        <f>IFERROR(IF(OR($A328="",NOT(ISTEXT($A328))),"",'Materials'!$F$120),"")</f>
        <v/>
      </c>
      <c r="G328" s="7">
        <f>IFERROR(IF(OR($A328="",NOT(ISTEXT($A328))),"",'Materials'!$G$120),"")</f>
        <v/>
      </c>
      <c r="H328" s="7">
        <f>IFERROR(IF(OR($A328="",NOT(ISTEXT($A328))),"",'Materials'!$H$120),"")</f>
        <v/>
      </c>
      <c r="I328" s="7">
        <f>IFERROR(IF(OR($A328="",NOT(ISTEXT($A328))),"",'Materials'!$I$120),"")</f>
        <v/>
      </c>
      <c r="J328" s="7">
        <f>IFERROR(IF(OR($A328="",NOT(ISTEXT($A328))),"",'Materials'!$J$120),"")</f>
        <v/>
      </c>
      <c r="K328" s="7">
        <f>IFERROR(IF(OR($A328="",NOT(ISTEXT($A328))),"",'Materials'!$K$120),"")</f>
        <v/>
      </c>
      <c r="L328" s="7">
        <f>IFERROR(IF(OR($A328="",NOT(ISTEXT($A328))),"",'Materials'!$L$120),"")</f>
        <v/>
      </c>
      <c r="M328" s="6">
        <f>IFERROR(IF(OR($A328="",NOT(ISTEXT($A328))),"",'Materials'!$M$120),"")</f>
        <v/>
      </c>
    </row>
    <row r="329" ht="28" customHeight="1">
      <c r="A329" s="6">
        <f>IFERROR(IF(AND(ISTEXT($B$211),$B$211&lt;&gt;"",ISTEXT('Materials'!$A$121),'Materials'!$A$121&lt;&gt;"",ISTEXT('Materials'!$E$121),'Materials'!$E$121=$B$211),'Materials'!$A$121,""),"")</f>
        <v/>
      </c>
      <c r="B329" s="3">
        <f>IFERROR(IF(OR($A329="",NOT(ISTEXT($A329))),"",'Materials'!$B$121),"")</f>
        <v/>
      </c>
      <c r="C329" s="3">
        <f>IFERROR(IF(OR($A329="",NOT(ISTEXT($A329))),"",'Materials'!$C$121),"")</f>
        <v/>
      </c>
      <c r="D329" s="6">
        <f>IFERROR(IF(OR($A329="",NOT(ISTEXT($A329))),"",'Materials'!$D$121),"")</f>
        <v/>
      </c>
      <c r="E329" s="3">
        <f>IFERROR(IF(OR($A329="",NOT(ISTEXT($A329))),"",'Materials'!$E$121),"")</f>
        <v/>
      </c>
      <c r="F329" s="7">
        <f>IFERROR(IF(OR($A329="",NOT(ISTEXT($A329))),"",'Materials'!$F$121),"")</f>
        <v/>
      </c>
      <c r="G329" s="7">
        <f>IFERROR(IF(OR($A329="",NOT(ISTEXT($A329))),"",'Materials'!$G$121),"")</f>
        <v/>
      </c>
      <c r="H329" s="7">
        <f>IFERROR(IF(OR($A329="",NOT(ISTEXT($A329))),"",'Materials'!$H$121),"")</f>
        <v/>
      </c>
      <c r="I329" s="7">
        <f>IFERROR(IF(OR($A329="",NOT(ISTEXT($A329))),"",'Materials'!$I$121),"")</f>
        <v/>
      </c>
      <c r="J329" s="7">
        <f>IFERROR(IF(OR($A329="",NOT(ISTEXT($A329))),"",'Materials'!$J$121),"")</f>
        <v/>
      </c>
      <c r="K329" s="7">
        <f>IFERROR(IF(OR($A329="",NOT(ISTEXT($A329))),"",'Materials'!$K$121),"")</f>
        <v/>
      </c>
      <c r="L329" s="7">
        <f>IFERROR(IF(OR($A329="",NOT(ISTEXT($A329))),"",'Materials'!$L$121),"")</f>
        <v/>
      </c>
      <c r="M329" s="6">
        <f>IFERROR(IF(OR($A329="",NOT(ISTEXT($A329))),"",'Materials'!$M$121),"")</f>
        <v/>
      </c>
    </row>
    <row r="330" ht="28" customHeight="1">
      <c r="A330" s="6">
        <f>IFERROR(IF(AND(ISTEXT($B$211),$B$211&lt;&gt;"",ISTEXT('Materials'!$A$122),'Materials'!$A$122&lt;&gt;"",ISTEXT('Materials'!$E$122),'Materials'!$E$122=$B$211),'Materials'!$A$122,""),"")</f>
        <v/>
      </c>
      <c r="B330" s="3">
        <f>IFERROR(IF(OR($A330="",NOT(ISTEXT($A330))),"",'Materials'!$B$122),"")</f>
        <v/>
      </c>
      <c r="C330" s="3">
        <f>IFERROR(IF(OR($A330="",NOT(ISTEXT($A330))),"",'Materials'!$C$122),"")</f>
        <v/>
      </c>
      <c r="D330" s="6">
        <f>IFERROR(IF(OR($A330="",NOT(ISTEXT($A330))),"",'Materials'!$D$122),"")</f>
        <v/>
      </c>
      <c r="E330" s="3">
        <f>IFERROR(IF(OR($A330="",NOT(ISTEXT($A330))),"",'Materials'!$E$122),"")</f>
        <v/>
      </c>
      <c r="F330" s="7">
        <f>IFERROR(IF(OR($A330="",NOT(ISTEXT($A330))),"",'Materials'!$F$122),"")</f>
        <v/>
      </c>
      <c r="G330" s="7">
        <f>IFERROR(IF(OR($A330="",NOT(ISTEXT($A330))),"",'Materials'!$G$122),"")</f>
        <v/>
      </c>
      <c r="H330" s="7">
        <f>IFERROR(IF(OR($A330="",NOT(ISTEXT($A330))),"",'Materials'!$H$122),"")</f>
        <v/>
      </c>
      <c r="I330" s="7">
        <f>IFERROR(IF(OR($A330="",NOT(ISTEXT($A330))),"",'Materials'!$I$122),"")</f>
        <v/>
      </c>
      <c r="J330" s="7">
        <f>IFERROR(IF(OR($A330="",NOT(ISTEXT($A330))),"",'Materials'!$J$122),"")</f>
        <v/>
      </c>
      <c r="K330" s="7">
        <f>IFERROR(IF(OR($A330="",NOT(ISTEXT($A330))),"",'Materials'!$K$122),"")</f>
        <v/>
      </c>
      <c r="L330" s="7">
        <f>IFERROR(IF(OR($A330="",NOT(ISTEXT($A330))),"",'Materials'!$L$122),"")</f>
        <v/>
      </c>
      <c r="M330" s="6">
        <f>IFERROR(IF(OR($A330="",NOT(ISTEXT($A330))),"",'Materials'!$M$122),"")</f>
        <v/>
      </c>
    </row>
    <row r="331" ht="28" customHeight="1">
      <c r="A331" s="6">
        <f>IFERROR(IF(AND(ISTEXT($B$211),$B$211&lt;&gt;"",ISTEXT('Materials'!$A$123),'Materials'!$A$123&lt;&gt;"",ISTEXT('Materials'!$E$123),'Materials'!$E$123=$B$211),'Materials'!$A$123,""),"")</f>
        <v/>
      </c>
      <c r="B331" s="3">
        <f>IFERROR(IF(OR($A331="",NOT(ISTEXT($A331))),"",'Materials'!$B$123),"")</f>
        <v/>
      </c>
      <c r="C331" s="3">
        <f>IFERROR(IF(OR($A331="",NOT(ISTEXT($A331))),"",'Materials'!$C$123),"")</f>
        <v/>
      </c>
      <c r="D331" s="6">
        <f>IFERROR(IF(OR($A331="",NOT(ISTEXT($A331))),"",'Materials'!$D$123),"")</f>
        <v/>
      </c>
      <c r="E331" s="3">
        <f>IFERROR(IF(OR($A331="",NOT(ISTEXT($A331))),"",'Materials'!$E$123),"")</f>
        <v/>
      </c>
      <c r="F331" s="7">
        <f>IFERROR(IF(OR($A331="",NOT(ISTEXT($A331))),"",'Materials'!$F$123),"")</f>
        <v/>
      </c>
      <c r="G331" s="7">
        <f>IFERROR(IF(OR($A331="",NOT(ISTEXT($A331))),"",'Materials'!$G$123),"")</f>
        <v/>
      </c>
      <c r="H331" s="7">
        <f>IFERROR(IF(OR($A331="",NOT(ISTEXT($A331))),"",'Materials'!$H$123),"")</f>
        <v/>
      </c>
      <c r="I331" s="7">
        <f>IFERROR(IF(OR($A331="",NOT(ISTEXT($A331))),"",'Materials'!$I$123),"")</f>
        <v/>
      </c>
      <c r="J331" s="7">
        <f>IFERROR(IF(OR($A331="",NOT(ISTEXT($A331))),"",'Materials'!$J$123),"")</f>
        <v/>
      </c>
      <c r="K331" s="7">
        <f>IFERROR(IF(OR($A331="",NOT(ISTEXT($A331))),"",'Materials'!$K$123),"")</f>
        <v/>
      </c>
      <c r="L331" s="7">
        <f>IFERROR(IF(OR($A331="",NOT(ISTEXT($A331))),"",'Materials'!$L$123),"")</f>
        <v/>
      </c>
      <c r="M331" s="6">
        <f>IFERROR(IF(OR($A331="",NOT(ISTEXT($A331))),"",'Materials'!$M$123),"")</f>
        <v/>
      </c>
    </row>
    <row r="332" ht="28" customHeight="1">
      <c r="A332" s="6">
        <f>IFERROR(IF(AND(ISTEXT($B$211),$B$211&lt;&gt;"",ISTEXT('Materials'!$A$124),'Materials'!$A$124&lt;&gt;"",ISTEXT('Materials'!$E$124),'Materials'!$E$124=$B$211),'Materials'!$A$124,""),"")</f>
        <v/>
      </c>
      <c r="B332" s="3">
        <f>IFERROR(IF(OR($A332="",NOT(ISTEXT($A332))),"",'Materials'!$B$124),"")</f>
        <v/>
      </c>
      <c r="C332" s="3">
        <f>IFERROR(IF(OR($A332="",NOT(ISTEXT($A332))),"",'Materials'!$C$124),"")</f>
        <v/>
      </c>
      <c r="D332" s="6">
        <f>IFERROR(IF(OR($A332="",NOT(ISTEXT($A332))),"",'Materials'!$D$124),"")</f>
        <v/>
      </c>
      <c r="E332" s="3">
        <f>IFERROR(IF(OR($A332="",NOT(ISTEXT($A332))),"",'Materials'!$E$124),"")</f>
        <v/>
      </c>
      <c r="F332" s="7">
        <f>IFERROR(IF(OR($A332="",NOT(ISTEXT($A332))),"",'Materials'!$F$124),"")</f>
        <v/>
      </c>
      <c r="G332" s="7">
        <f>IFERROR(IF(OR($A332="",NOT(ISTEXT($A332))),"",'Materials'!$G$124),"")</f>
        <v/>
      </c>
      <c r="H332" s="7">
        <f>IFERROR(IF(OR($A332="",NOT(ISTEXT($A332))),"",'Materials'!$H$124),"")</f>
        <v/>
      </c>
      <c r="I332" s="7">
        <f>IFERROR(IF(OR($A332="",NOT(ISTEXT($A332))),"",'Materials'!$I$124),"")</f>
        <v/>
      </c>
      <c r="J332" s="7">
        <f>IFERROR(IF(OR($A332="",NOT(ISTEXT($A332))),"",'Materials'!$J$124),"")</f>
        <v/>
      </c>
      <c r="K332" s="7">
        <f>IFERROR(IF(OR($A332="",NOT(ISTEXT($A332))),"",'Materials'!$K$124),"")</f>
        <v/>
      </c>
      <c r="L332" s="7">
        <f>IFERROR(IF(OR($A332="",NOT(ISTEXT($A332))),"",'Materials'!$L$124),"")</f>
        <v/>
      </c>
      <c r="M332" s="6">
        <f>IFERROR(IF(OR($A332="",NOT(ISTEXT($A332))),"",'Materials'!$M$124),"")</f>
        <v/>
      </c>
    </row>
    <row r="333" ht="28" customHeight="1">
      <c r="A333" s="6">
        <f>IFERROR(IF(AND(ISTEXT($B$211),$B$211&lt;&gt;"",ISTEXT('Materials'!$A$125),'Materials'!$A$125&lt;&gt;"",ISTEXT('Materials'!$E$125),'Materials'!$E$125=$B$211),'Materials'!$A$125,""),"")</f>
        <v/>
      </c>
      <c r="B333" s="3">
        <f>IFERROR(IF(OR($A333="",NOT(ISTEXT($A333))),"",'Materials'!$B$125),"")</f>
        <v/>
      </c>
      <c r="C333" s="3">
        <f>IFERROR(IF(OR($A333="",NOT(ISTEXT($A333))),"",'Materials'!$C$125),"")</f>
        <v/>
      </c>
      <c r="D333" s="6">
        <f>IFERROR(IF(OR($A333="",NOT(ISTEXT($A333))),"",'Materials'!$D$125),"")</f>
        <v/>
      </c>
      <c r="E333" s="3">
        <f>IFERROR(IF(OR($A333="",NOT(ISTEXT($A333))),"",'Materials'!$E$125),"")</f>
        <v/>
      </c>
      <c r="F333" s="7">
        <f>IFERROR(IF(OR($A333="",NOT(ISTEXT($A333))),"",'Materials'!$F$125),"")</f>
        <v/>
      </c>
      <c r="G333" s="7">
        <f>IFERROR(IF(OR($A333="",NOT(ISTEXT($A333))),"",'Materials'!$G$125),"")</f>
        <v/>
      </c>
      <c r="H333" s="7">
        <f>IFERROR(IF(OR($A333="",NOT(ISTEXT($A333))),"",'Materials'!$H$125),"")</f>
        <v/>
      </c>
      <c r="I333" s="7">
        <f>IFERROR(IF(OR($A333="",NOT(ISTEXT($A333))),"",'Materials'!$I$125),"")</f>
        <v/>
      </c>
      <c r="J333" s="7">
        <f>IFERROR(IF(OR($A333="",NOT(ISTEXT($A333))),"",'Materials'!$J$125),"")</f>
        <v/>
      </c>
      <c r="K333" s="7">
        <f>IFERROR(IF(OR($A333="",NOT(ISTEXT($A333))),"",'Materials'!$K$125),"")</f>
        <v/>
      </c>
      <c r="L333" s="7">
        <f>IFERROR(IF(OR($A333="",NOT(ISTEXT($A333))),"",'Materials'!$L$125),"")</f>
        <v/>
      </c>
      <c r="M333" s="6">
        <f>IFERROR(IF(OR($A333="",NOT(ISTEXT($A333))),"",'Materials'!$M$125),"")</f>
        <v/>
      </c>
    </row>
    <row r="334" ht="28" customHeight="1">
      <c r="A334" s="6">
        <f>IFERROR(IF(AND(ISTEXT($B$211),$B$211&lt;&gt;"",ISTEXT('Materials'!$A$126),'Materials'!$A$126&lt;&gt;"",ISTEXT('Materials'!$E$126),'Materials'!$E$126=$B$211),'Materials'!$A$126,""),"")</f>
        <v/>
      </c>
      <c r="B334" s="3">
        <f>IFERROR(IF(OR($A334="",NOT(ISTEXT($A334))),"",'Materials'!$B$126),"")</f>
        <v/>
      </c>
      <c r="C334" s="3">
        <f>IFERROR(IF(OR($A334="",NOT(ISTEXT($A334))),"",'Materials'!$C$126),"")</f>
        <v/>
      </c>
      <c r="D334" s="6">
        <f>IFERROR(IF(OR($A334="",NOT(ISTEXT($A334))),"",'Materials'!$D$126),"")</f>
        <v/>
      </c>
      <c r="E334" s="3">
        <f>IFERROR(IF(OR($A334="",NOT(ISTEXT($A334))),"",'Materials'!$E$126),"")</f>
        <v/>
      </c>
      <c r="F334" s="7">
        <f>IFERROR(IF(OR($A334="",NOT(ISTEXT($A334))),"",'Materials'!$F$126),"")</f>
        <v/>
      </c>
      <c r="G334" s="7">
        <f>IFERROR(IF(OR($A334="",NOT(ISTEXT($A334))),"",'Materials'!$G$126),"")</f>
        <v/>
      </c>
      <c r="H334" s="7">
        <f>IFERROR(IF(OR($A334="",NOT(ISTEXT($A334))),"",'Materials'!$H$126),"")</f>
        <v/>
      </c>
      <c r="I334" s="7">
        <f>IFERROR(IF(OR($A334="",NOT(ISTEXT($A334))),"",'Materials'!$I$126),"")</f>
        <v/>
      </c>
      <c r="J334" s="7">
        <f>IFERROR(IF(OR($A334="",NOT(ISTEXT($A334))),"",'Materials'!$J$126),"")</f>
        <v/>
      </c>
      <c r="K334" s="7">
        <f>IFERROR(IF(OR($A334="",NOT(ISTEXT($A334))),"",'Materials'!$K$126),"")</f>
        <v/>
      </c>
      <c r="L334" s="7">
        <f>IFERROR(IF(OR($A334="",NOT(ISTEXT($A334))),"",'Materials'!$L$126),"")</f>
        <v/>
      </c>
      <c r="M334" s="6">
        <f>IFERROR(IF(OR($A334="",NOT(ISTEXT($A334))),"",'Materials'!$M$126),"")</f>
        <v/>
      </c>
    </row>
    <row r="335" ht="28" customHeight="1">
      <c r="A335" s="6">
        <f>IFERROR(IF(AND(ISTEXT($B$211),$B$211&lt;&gt;"",ISTEXT('Materials'!$A$127),'Materials'!$A$127&lt;&gt;"",ISTEXT('Materials'!$E$127),'Materials'!$E$127=$B$211),'Materials'!$A$127,""),"")</f>
        <v/>
      </c>
      <c r="B335" s="3">
        <f>IFERROR(IF(OR($A335="",NOT(ISTEXT($A335))),"",'Materials'!$B$127),"")</f>
        <v/>
      </c>
      <c r="C335" s="3">
        <f>IFERROR(IF(OR($A335="",NOT(ISTEXT($A335))),"",'Materials'!$C$127),"")</f>
        <v/>
      </c>
      <c r="D335" s="6">
        <f>IFERROR(IF(OR($A335="",NOT(ISTEXT($A335))),"",'Materials'!$D$127),"")</f>
        <v/>
      </c>
      <c r="E335" s="3">
        <f>IFERROR(IF(OR($A335="",NOT(ISTEXT($A335))),"",'Materials'!$E$127),"")</f>
        <v/>
      </c>
      <c r="F335" s="7">
        <f>IFERROR(IF(OR($A335="",NOT(ISTEXT($A335))),"",'Materials'!$F$127),"")</f>
        <v/>
      </c>
      <c r="G335" s="7">
        <f>IFERROR(IF(OR($A335="",NOT(ISTEXT($A335))),"",'Materials'!$G$127),"")</f>
        <v/>
      </c>
      <c r="H335" s="7">
        <f>IFERROR(IF(OR($A335="",NOT(ISTEXT($A335))),"",'Materials'!$H$127),"")</f>
        <v/>
      </c>
      <c r="I335" s="7">
        <f>IFERROR(IF(OR($A335="",NOT(ISTEXT($A335))),"",'Materials'!$I$127),"")</f>
        <v/>
      </c>
      <c r="J335" s="7">
        <f>IFERROR(IF(OR($A335="",NOT(ISTEXT($A335))),"",'Materials'!$J$127),"")</f>
        <v/>
      </c>
      <c r="K335" s="7">
        <f>IFERROR(IF(OR($A335="",NOT(ISTEXT($A335))),"",'Materials'!$K$127),"")</f>
        <v/>
      </c>
      <c r="L335" s="7">
        <f>IFERROR(IF(OR($A335="",NOT(ISTEXT($A335))),"",'Materials'!$L$127),"")</f>
        <v/>
      </c>
      <c r="M335" s="6">
        <f>IFERROR(IF(OR($A335="",NOT(ISTEXT($A335))),"",'Materials'!$M$127),"")</f>
        <v/>
      </c>
    </row>
    <row r="336" ht="28" customHeight="1">
      <c r="A336" s="6">
        <f>IFERROR(IF(AND(ISTEXT($B$211),$B$211&lt;&gt;"",ISTEXT('Materials'!$A$128),'Materials'!$A$128&lt;&gt;"",ISTEXT('Materials'!$E$128),'Materials'!$E$128=$B$211),'Materials'!$A$128,""),"")</f>
        <v/>
      </c>
      <c r="B336" s="3">
        <f>IFERROR(IF(OR($A336="",NOT(ISTEXT($A336))),"",'Materials'!$B$128),"")</f>
        <v/>
      </c>
      <c r="C336" s="3">
        <f>IFERROR(IF(OR($A336="",NOT(ISTEXT($A336))),"",'Materials'!$C$128),"")</f>
        <v/>
      </c>
      <c r="D336" s="6">
        <f>IFERROR(IF(OR($A336="",NOT(ISTEXT($A336))),"",'Materials'!$D$128),"")</f>
        <v/>
      </c>
      <c r="E336" s="3">
        <f>IFERROR(IF(OR($A336="",NOT(ISTEXT($A336))),"",'Materials'!$E$128),"")</f>
        <v/>
      </c>
      <c r="F336" s="7">
        <f>IFERROR(IF(OR($A336="",NOT(ISTEXT($A336))),"",'Materials'!$F$128),"")</f>
        <v/>
      </c>
      <c r="G336" s="7">
        <f>IFERROR(IF(OR($A336="",NOT(ISTEXT($A336))),"",'Materials'!$G$128),"")</f>
        <v/>
      </c>
      <c r="H336" s="7">
        <f>IFERROR(IF(OR($A336="",NOT(ISTEXT($A336))),"",'Materials'!$H$128),"")</f>
        <v/>
      </c>
      <c r="I336" s="7">
        <f>IFERROR(IF(OR($A336="",NOT(ISTEXT($A336))),"",'Materials'!$I$128),"")</f>
        <v/>
      </c>
      <c r="J336" s="7">
        <f>IFERROR(IF(OR($A336="",NOT(ISTEXT($A336))),"",'Materials'!$J$128),"")</f>
        <v/>
      </c>
      <c r="K336" s="7">
        <f>IFERROR(IF(OR($A336="",NOT(ISTEXT($A336))),"",'Materials'!$K$128),"")</f>
        <v/>
      </c>
      <c r="L336" s="7">
        <f>IFERROR(IF(OR($A336="",NOT(ISTEXT($A336))),"",'Materials'!$L$128),"")</f>
        <v/>
      </c>
      <c r="M336" s="6">
        <f>IFERROR(IF(OR($A336="",NOT(ISTEXT($A336))),"",'Materials'!$M$128),"")</f>
        <v/>
      </c>
    </row>
    <row r="337" ht="28" customHeight="1">
      <c r="A337" s="6">
        <f>IFERROR(IF(AND(ISTEXT($B$211),$B$211&lt;&gt;"",ISTEXT('Materials'!$A$129),'Materials'!$A$129&lt;&gt;"",ISTEXT('Materials'!$E$129),'Materials'!$E$129=$B$211),'Materials'!$A$129,""),"")</f>
        <v/>
      </c>
      <c r="B337" s="3">
        <f>IFERROR(IF(OR($A337="",NOT(ISTEXT($A337))),"",'Materials'!$B$129),"")</f>
        <v/>
      </c>
      <c r="C337" s="3">
        <f>IFERROR(IF(OR($A337="",NOT(ISTEXT($A337))),"",'Materials'!$C$129),"")</f>
        <v/>
      </c>
      <c r="D337" s="6">
        <f>IFERROR(IF(OR($A337="",NOT(ISTEXT($A337))),"",'Materials'!$D$129),"")</f>
        <v/>
      </c>
      <c r="E337" s="3">
        <f>IFERROR(IF(OR($A337="",NOT(ISTEXT($A337))),"",'Materials'!$E$129),"")</f>
        <v/>
      </c>
      <c r="F337" s="7">
        <f>IFERROR(IF(OR($A337="",NOT(ISTEXT($A337))),"",'Materials'!$F$129),"")</f>
        <v/>
      </c>
      <c r="G337" s="7">
        <f>IFERROR(IF(OR($A337="",NOT(ISTEXT($A337))),"",'Materials'!$G$129),"")</f>
        <v/>
      </c>
      <c r="H337" s="7">
        <f>IFERROR(IF(OR($A337="",NOT(ISTEXT($A337))),"",'Materials'!$H$129),"")</f>
        <v/>
      </c>
      <c r="I337" s="7">
        <f>IFERROR(IF(OR($A337="",NOT(ISTEXT($A337))),"",'Materials'!$I$129),"")</f>
        <v/>
      </c>
      <c r="J337" s="7">
        <f>IFERROR(IF(OR($A337="",NOT(ISTEXT($A337))),"",'Materials'!$J$129),"")</f>
        <v/>
      </c>
      <c r="K337" s="7">
        <f>IFERROR(IF(OR($A337="",NOT(ISTEXT($A337))),"",'Materials'!$K$129),"")</f>
        <v/>
      </c>
      <c r="L337" s="7">
        <f>IFERROR(IF(OR($A337="",NOT(ISTEXT($A337))),"",'Materials'!$L$129),"")</f>
        <v/>
      </c>
      <c r="M337" s="6">
        <f>IFERROR(IF(OR($A337="",NOT(ISTEXT($A337))),"",'Materials'!$M$129),"")</f>
        <v/>
      </c>
    </row>
    <row r="338" ht="28" customHeight="1">
      <c r="A338" s="6">
        <f>IFERROR(IF(AND(ISTEXT($B$211),$B$211&lt;&gt;"",ISTEXT('Materials'!$A$130),'Materials'!$A$130&lt;&gt;"",ISTEXT('Materials'!$E$130),'Materials'!$E$130=$B$211),'Materials'!$A$130,""),"")</f>
        <v/>
      </c>
      <c r="B338" s="3">
        <f>IFERROR(IF(OR($A338="",NOT(ISTEXT($A338))),"",'Materials'!$B$130),"")</f>
        <v/>
      </c>
      <c r="C338" s="3">
        <f>IFERROR(IF(OR($A338="",NOT(ISTEXT($A338))),"",'Materials'!$C$130),"")</f>
        <v/>
      </c>
      <c r="D338" s="6">
        <f>IFERROR(IF(OR($A338="",NOT(ISTEXT($A338))),"",'Materials'!$D$130),"")</f>
        <v/>
      </c>
      <c r="E338" s="3">
        <f>IFERROR(IF(OR($A338="",NOT(ISTEXT($A338))),"",'Materials'!$E$130),"")</f>
        <v/>
      </c>
      <c r="F338" s="7">
        <f>IFERROR(IF(OR($A338="",NOT(ISTEXT($A338))),"",'Materials'!$F$130),"")</f>
        <v/>
      </c>
      <c r="G338" s="7">
        <f>IFERROR(IF(OR($A338="",NOT(ISTEXT($A338))),"",'Materials'!$G$130),"")</f>
        <v/>
      </c>
      <c r="H338" s="7">
        <f>IFERROR(IF(OR($A338="",NOT(ISTEXT($A338))),"",'Materials'!$H$130),"")</f>
        <v/>
      </c>
      <c r="I338" s="7">
        <f>IFERROR(IF(OR($A338="",NOT(ISTEXT($A338))),"",'Materials'!$I$130),"")</f>
        <v/>
      </c>
      <c r="J338" s="7">
        <f>IFERROR(IF(OR($A338="",NOT(ISTEXT($A338))),"",'Materials'!$J$130),"")</f>
        <v/>
      </c>
      <c r="K338" s="7">
        <f>IFERROR(IF(OR($A338="",NOT(ISTEXT($A338))),"",'Materials'!$K$130),"")</f>
        <v/>
      </c>
      <c r="L338" s="7">
        <f>IFERROR(IF(OR($A338="",NOT(ISTEXT($A338))),"",'Materials'!$L$130),"")</f>
        <v/>
      </c>
      <c r="M338" s="6">
        <f>IFERROR(IF(OR($A338="",NOT(ISTEXT($A338))),"",'Materials'!$M$130),"")</f>
        <v/>
      </c>
    </row>
    <row r="339" ht="28" customHeight="1">
      <c r="A339" s="6">
        <f>IFERROR(IF(AND(ISTEXT($B$211),$B$211&lt;&gt;"",ISTEXT('Materials'!$A$131),'Materials'!$A$131&lt;&gt;"",ISTEXT('Materials'!$E$131),'Materials'!$E$131=$B$211),'Materials'!$A$131,""),"")</f>
        <v/>
      </c>
      <c r="B339" s="3">
        <f>IFERROR(IF(OR($A339="",NOT(ISTEXT($A339))),"",'Materials'!$B$131),"")</f>
        <v/>
      </c>
      <c r="C339" s="3">
        <f>IFERROR(IF(OR($A339="",NOT(ISTEXT($A339))),"",'Materials'!$C$131),"")</f>
        <v/>
      </c>
      <c r="D339" s="6">
        <f>IFERROR(IF(OR($A339="",NOT(ISTEXT($A339))),"",'Materials'!$D$131),"")</f>
        <v/>
      </c>
      <c r="E339" s="3">
        <f>IFERROR(IF(OR($A339="",NOT(ISTEXT($A339))),"",'Materials'!$E$131),"")</f>
        <v/>
      </c>
      <c r="F339" s="7">
        <f>IFERROR(IF(OR($A339="",NOT(ISTEXT($A339))),"",'Materials'!$F$131),"")</f>
        <v/>
      </c>
      <c r="G339" s="7">
        <f>IFERROR(IF(OR($A339="",NOT(ISTEXT($A339))),"",'Materials'!$G$131),"")</f>
        <v/>
      </c>
      <c r="H339" s="7">
        <f>IFERROR(IF(OR($A339="",NOT(ISTEXT($A339))),"",'Materials'!$H$131),"")</f>
        <v/>
      </c>
      <c r="I339" s="7">
        <f>IFERROR(IF(OR($A339="",NOT(ISTEXT($A339))),"",'Materials'!$I$131),"")</f>
        <v/>
      </c>
      <c r="J339" s="7">
        <f>IFERROR(IF(OR($A339="",NOT(ISTEXT($A339))),"",'Materials'!$J$131),"")</f>
        <v/>
      </c>
      <c r="K339" s="7">
        <f>IFERROR(IF(OR($A339="",NOT(ISTEXT($A339))),"",'Materials'!$K$131),"")</f>
        <v/>
      </c>
      <c r="L339" s="7">
        <f>IFERROR(IF(OR($A339="",NOT(ISTEXT($A339))),"",'Materials'!$L$131),"")</f>
        <v/>
      </c>
      <c r="M339" s="6">
        <f>IFERROR(IF(OR($A339="",NOT(ISTEXT($A339))),"",'Materials'!$M$131),"")</f>
        <v/>
      </c>
    </row>
    <row r="340" ht="28" customHeight="1">
      <c r="A340" s="6">
        <f>IFERROR(IF(AND(ISTEXT($B$211),$B$211&lt;&gt;"",ISTEXT('Materials'!$A$132),'Materials'!$A$132&lt;&gt;"",ISTEXT('Materials'!$E$132),'Materials'!$E$132=$B$211),'Materials'!$A$132,""),"")</f>
        <v/>
      </c>
      <c r="B340" s="3">
        <f>IFERROR(IF(OR($A340="",NOT(ISTEXT($A340))),"",'Materials'!$B$132),"")</f>
        <v/>
      </c>
      <c r="C340" s="3">
        <f>IFERROR(IF(OR($A340="",NOT(ISTEXT($A340))),"",'Materials'!$C$132),"")</f>
        <v/>
      </c>
      <c r="D340" s="6">
        <f>IFERROR(IF(OR($A340="",NOT(ISTEXT($A340))),"",'Materials'!$D$132),"")</f>
        <v/>
      </c>
      <c r="E340" s="3">
        <f>IFERROR(IF(OR($A340="",NOT(ISTEXT($A340))),"",'Materials'!$E$132),"")</f>
        <v/>
      </c>
      <c r="F340" s="7">
        <f>IFERROR(IF(OR($A340="",NOT(ISTEXT($A340))),"",'Materials'!$F$132),"")</f>
        <v/>
      </c>
      <c r="G340" s="7">
        <f>IFERROR(IF(OR($A340="",NOT(ISTEXT($A340))),"",'Materials'!$G$132),"")</f>
        <v/>
      </c>
      <c r="H340" s="7">
        <f>IFERROR(IF(OR($A340="",NOT(ISTEXT($A340))),"",'Materials'!$H$132),"")</f>
        <v/>
      </c>
      <c r="I340" s="7">
        <f>IFERROR(IF(OR($A340="",NOT(ISTEXT($A340))),"",'Materials'!$I$132),"")</f>
        <v/>
      </c>
      <c r="J340" s="7">
        <f>IFERROR(IF(OR($A340="",NOT(ISTEXT($A340))),"",'Materials'!$J$132),"")</f>
        <v/>
      </c>
      <c r="K340" s="7">
        <f>IFERROR(IF(OR($A340="",NOT(ISTEXT($A340))),"",'Materials'!$K$132),"")</f>
        <v/>
      </c>
      <c r="L340" s="7">
        <f>IFERROR(IF(OR($A340="",NOT(ISTEXT($A340))),"",'Materials'!$L$132),"")</f>
        <v/>
      </c>
      <c r="M340" s="6">
        <f>IFERROR(IF(OR($A340="",NOT(ISTEXT($A340))),"",'Materials'!$M$132),"")</f>
        <v/>
      </c>
    </row>
    <row r="341" ht="28" customHeight="1">
      <c r="A341" s="6">
        <f>IFERROR(IF(AND(ISTEXT($B$211),$B$211&lt;&gt;"",ISTEXT('Materials'!$A$133),'Materials'!$A$133&lt;&gt;"",ISTEXT('Materials'!$E$133),'Materials'!$E$133=$B$211),'Materials'!$A$133,""),"")</f>
        <v/>
      </c>
      <c r="B341" s="3">
        <f>IFERROR(IF(OR($A341="",NOT(ISTEXT($A341))),"",'Materials'!$B$133),"")</f>
        <v/>
      </c>
      <c r="C341" s="3">
        <f>IFERROR(IF(OR($A341="",NOT(ISTEXT($A341))),"",'Materials'!$C$133),"")</f>
        <v/>
      </c>
      <c r="D341" s="6">
        <f>IFERROR(IF(OR($A341="",NOT(ISTEXT($A341))),"",'Materials'!$D$133),"")</f>
        <v/>
      </c>
      <c r="E341" s="3">
        <f>IFERROR(IF(OR($A341="",NOT(ISTEXT($A341))),"",'Materials'!$E$133),"")</f>
        <v/>
      </c>
      <c r="F341" s="7">
        <f>IFERROR(IF(OR($A341="",NOT(ISTEXT($A341))),"",'Materials'!$F$133),"")</f>
        <v/>
      </c>
      <c r="G341" s="7">
        <f>IFERROR(IF(OR($A341="",NOT(ISTEXT($A341))),"",'Materials'!$G$133),"")</f>
        <v/>
      </c>
      <c r="H341" s="7">
        <f>IFERROR(IF(OR($A341="",NOT(ISTEXT($A341))),"",'Materials'!$H$133),"")</f>
        <v/>
      </c>
      <c r="I341" s="7">
        <f>IFERROR(IF(OR($A341="",NOT(ISTEXT($A341))),"",'Materials'!$I$133),"")</f>
        <v/>
      </c>
      <c r="J341" s="7">
        <f>IFERROR(IF(OR($A341="",NOT(ISTEXT($A341))),"",'Materials'!$J$133),"")</f>
        <v/>
      </c>
      <c r="K341" s="7">
        <f>IFERROR(IF(OR($A341="",NOT(ISTEXT($A341))),"",'Materials'!$K$133),"")</f>
        <v/>
      </c>
      <c r="L341" s="7">
        <f>IFERROR(IF(OR($A341="",NOT(ISTEXT($A341))),"",'Materials'!$L$133),"")</f>
        <v/>
      </c>
      <c r="M341" s="6">
        <f>IFERROR(IF(OR($A341="",NOT(ISTEXT($A341))),"",'Materials'!$M$133),"")</f>
        <v/>
      </c>
    </row>
    <row r="342" ht="28" customHeight="1">
      <c r="A342" s="6">
        <f>IFERROR(IF(AND(ISTEXT($B$211),$B$211&lt;&gt;"",ISTEXT('Materials'!$A$134),'Materials'!$A$134&lt;&gt;"",ISTEXT('Materials'!$E$134),'Materials'!$E$134=$B$211),'Materials'!$A$134,""),"")</f>
        <v/>
      </c>
      <c r="B342" s="3">
        <f>IFERROR(IF(OR($A342="",NOT(ISTEXT($A342))),"",'Materials'!$B$134),"")</f>
        <v/>
      </c>
      <c r="C342" s="3">
        <f>IFERROR(IF(OR($A342="",NOT(ISTEXT($A342))),"",'Materials'!$C$134),"")</f>
        <v/>
      </c>
      <c r="D342" s="6">
        <f>IFERROR(IF(OR($A342="",NOT(ISTEXT($A342))),"",'Materials'!$D$134),"")</f>
        <v/>
      </c>
      <c r="E342" s="3">
        <f>IFERROR(IF(OR($A342="",NOT(ISTEXT($A342))),"",'Materials'!$E$134),"")</f>
        <v/>
      </c>
      <c r="F342" s="7">
        <f>IFERROR(IF(OR($A342="",NOT(ISTEXT($A342))),"",'Materials'!$F$134),"")</f>
        <v/>
      </c>
      <c r="G342" s="7">
        <f>IFERROR(IF(OR($A342="",NOT(ISTEXT($A342))),"",'Materials'!$G$134),"")</f>
        <v/>
      </c>
      <c r="H342" s="7">
        <f>IFERROR(IF(OR($A342="",NOT(ISTEXT($A342))),"",'Materials'!$H$134),"")</f>
        <v/>
      </c>
      <c r="I342" s="7">
        <f>IFERROR(IF(OR($A342="",NOT(ISTEXT($A342))),"",'Materials'!$I$134),"")</f>
        <v/>
      </c>
      <c r="J342" s="7">
        <f>IFERROR(IF(OR($A342="",NOT(ISTEXT($A342))),"",'Materials'!$J$134),"")</f>
        <v/>
      </c>
      <c r="K342" s="7">
        <f>IFERROR(IF(OR($A342="",NOT(ISTEXT($A342))),"",'Materials'!$K$134),"")</f>
        <v/>
      </c>
      <c r="L342" s="7">
        <f>IFERROR(IF(OR($A342="",NOT(ISTEXT($A342))),"",'Materials'!$L$134),"")</f>
        <v/>
      </c>
      <c r="M342" s="6">
        <f>IFERROR(IF(OR($A342="",NOT(ISTEXT($A342))),"",'Materials'!$M$134),"")</f>
        <v/>
      </c>
    </row>
    <row r="343" ht="28" customHeight="1">
      <c r="A343" s="6">
        <f>IFERROR(IF(AND(ISTEXT($B$211),$B$211&lt;&gt;"",ISTEXT('Materials'!$A$135),'Materials'!$A$135&lt;&gt;"",ISTEXT('Materials'!$E$135),'Materials'!$E$135=$B$211),'Materials'!$A$135,""),"")</f>
        <v/>
      </c>
      <c r="B343" s="3">
        <f>IFERROR(IF(OR($A343="",NOT(ISTEXT($A343))),"",'Materials'!$B$135),"")</f>
        <v/>
      </c>
      <c r="C343" s="3">
        <f>IFERROR(IF(OR($A343="",NOT(ISTEXT($A343))),"",'Materials'!$C$135),"")</f>
        <v/>
      </c>
      <c r="D343" s="6">
        <f>IFERROR(IF(OR($A343="",NOT(ISTEXT($A343))),"",'Materials'!$D$135),"")</f>
        <v/>
      </c>
      <c r="E343" s="3">
        <f>IFERROR(IF(OR($A343="",NOT(ISTEXT($A343))),"",'Materials'!$E$135),"")</f>
        <v/>
      </c>
      <c r="F343" s="7">
        <f>IFERROR(IF(OR($A343="",NOT(ISTEXT($A343))),"",'Materials'!$F$135),"")</f>
        <v/>
      </c>
      <c r="G343" s="7">
        <f>IFERROR(IF(OR($A343="",NOT(ISTEXT($A343))),"",'Materials'!$G$135),"")</f>
        <v/>
      </c>
      <c r="H343" s="7">
        <f>IFERROR(IF(OR($A343="",NOT(ISTEXT($A343))),"",'Materials'!$H$135),"")</f>
        <v/>
      </c>
      <c r="I343" s="7">
        <f>IFERROR(IF(OR($A343="",NOT(ISTEXT($A343))),"",'Materials'!$I$135),"")</f>
        <v/>
      </c>
      <c r="J343" s="7">
        <f>IFERROR(IF(OR($A343="",NOT(ISTEXT($A343))),"",'Materials'!$J$135),"")</f>
        <v/>
      </c>
      <c r="K343" s="7">
        <f>IFERROR(IF(OR($A343="",NOT(ISTEXT($A343))),"",'Materials'!$K$135),"")</f>
        <v/>
      </c>
      <c r="L343" s="7">
        <f>IFERROR(IF(OR($A343="",NOT(ISTEXT($A343))),"",'Materials'!$L$135),"")</f>
        <v/>
      </c>
      <c r="M343" s="6">
        <f>IFERROR(IF(OR($A343="",NOT(ISTEXT($A343))),"",'Materials'!$M$135),"")</f>
        <v/>
      </c>
    </row>
    <row r="344" ht="28" customHeight="1">
      <c r="A344" s="6">
        <f>IFERROR(IF(AND(ISTEXT($B$211),$B$211&lt;&gt;"",ISTEXT('Materials'!$A$136),'Materials'!$A$136&lt;&gt;"",ISTEXT('Materials'!$E$136),'Materials'!$E$136=$B$211),'Materials'!$A$136,""),"")</f>
        <v/>
      </c>
      <c r="B344" s="3">
        <f>IFERROR(IF(OR($A344="",NOT(ISTEXT($A344))),"",'Materials'!$B$136),"")</f>
        <v/>
      </c>
      <c r="C344" s="3">
        <f>IFERROR(IF(OR($A344="",NOT(ISTEXT($A344))),"",'Materials'!$C$136),"")</f>
        <v/>
      </c>
      <c r="D344" s="6">
        <f>IFERROR(IF(OR($A344="",NOT(ISTEXT($A344))),"",'Materials'!$D$136),"")</f>
        <v/>
      </c>
      <c r="E344" s="3">
        <f>IFERROR(IF(OR($A344="",NOT(ISTEXT($A344))),"",'Materials'!$E$136),"")</f>
        <v/>
      </c>
      <c r="F344" s="7">
        <f>IFERROR(IF(OR($A344="",NOT(ISTEXT($A344))),"",'Materials'!$F$136),"")</f>
        <v/>
      </c>
      <c r="G344" s="7">
        <f>IFERROR(IF(OR($A344="",NOT(ISTEXT($A344))),"",'Materials'!$G$136),"")</f>
        <v/>
      </c>
      <c r="H344" s="7">
        <f>IFERROR(IF(OR($A344="",NOT(ISTEXT($A344))),"",'Materials'!$H$136),"")</f>
        <v/>
      </c>
      <c r="I344" s="7">
        <f>IFERROR(IF(OR($A344="",NOT(ISTEXT($A344))),"",'Materials'!$I$136),"")</f>
        <v/>
      </c>
      <c r="J344" s="7">
        <f>IFERROR(IF(OR($A344="",NOT(ISTEXT($A344))),"",'Materials'!$J$136),"")</f>
        <v/>
      </c>
      <c r="K344" s="7">
        <f>IFERROR(IF(OR($A344="",NOT(ISTEXT($A344))),"",'Materials'!$K$136),"")</f>
        <v/>
      </c>
      <c r="L344" s="7">
        <f>IFERROR(IF(OR($A344="",NOT(ISTEXT($A344))),"",'Materials'!$L$136),"")</f>
        <v/>
      </c>
      <c r="M344" s="6">
        <f>IFERROR(IF(OR($A344="",NOT(ISTEXT($A344))),"",'Materials'!$M$136),"")</f>
        <v/>
      </c>
    </row>
    <row r="345" ht="28" customHeight="1">
      <c r="A345" s="6">
        <f>IFERROR(IF(AND(ISTEXT($B$211),$B$211&lt;&gt;"",ISTEXT('Materials'!$A$137),'Materials'!$A$137&lt;&gt;"",ISTEXT('Materials'!$E$137),'Materials'!$E$137=$B$211),'Materials'!$A$137,""),"")</f>
        <v/>
      </c>
      <c r="B345" s="3">
        <f>IFERROR(IF(OR($A345="",NOT(ISTEXT($A345))),"",'Materials'!$B$137),"")</f>
        <v/>
      </c>
      <c r="C345" s="3">
        <f>IFERROR(IF(OR($A345="",NOT(ISTEXT($A345))),"",'Materials'!$C$137),"")</f>
        <v/>
      </c>
      <c r="D345" s="6">
        <f>IFERROR(IF(OR($A345="",NOT(ISTEXT($A345))),"",'Materials'!$D$137),"")</f>
        <v/>
      </c>
      <c r="E345" s="3">
        <f>IFERROR(IF(OR($A345="",NOT(ISTEXT($A345))),"",'Materials'!$E$137),"")</f>
        <v/>
      </c>
      <c r="F345" s="7">
        <f>IFERROR(IF(OR($A345="",NOT(ISTEXT($A345))),"",'Materials'!$F$137),"")</f>
        <v/>
      </c>
      <c r="G345" s="7">
        <f>IFERROR(IF(OR($A345="",NOT(ISTEXT($A345))),"",'Materials'!$G$137),"")</f>
        <v/>
      </c>
      <c r="H345" s="7">
        <f>IFERROR(IF(OR($A345="",NOT(ISTEXT($A345))),"",'Materials'!$H$137),"")</f>
        <v/>
      </c>
      <c r="I345" s="7">
        <f>IFERROR(IF(OR($A345="",NOT(ISTEXT($A345))),"",'Materials'!$I$137),"")</f>
        <v/>
      </c>
      <c r="J345" s="7">
        <f>IFERROR(IF(OR($A345="",NOT(ISTEXT($A345))),"",'Materials'!$J$137),"")</f>
        <v/>
      </c>
      <c r="K345" s="7">
        <f>IFERROR(IF(OR($A345="",NOT(ISTEXT($A345))),"",'Materials'!$K$137),"")</f>
        <v/>
      </c>
      <c r="L345" s="7">
        <f>IFERROR(IF(OR($A345="",NOT(ISTEXT($A345))),"",'Materials'!$L$137),"")</f>
        <v/>
      </c>
      <c r="M345" s="6">
        <f>IFERROR(IF(OR($A345="",NOT(ISTEXT($A345))),"",'Materials'!$M$137),"")</f>
        <v/>
      </c>
    </row>
    <row r="346" ht="28" customHeight="1">
      <c r="A346" s="6">
        <f>IFERROR(IF(AND(ISTEXT($B$211),$B$211&lt;&gt;"",ISTEXT('Materials'!$A$138),'Materials'!$A$138&lt;&gt;"",ISTEXT('Materials'!$E$138),'Materials'!$E$138=$B$211),'Materials'!$A$138,""),"")</f>
        <v/>
      </c>
      <c r="B346" s="3">
        <f>IFERROR(IF(OR($A346="",NOT(ISTEXT($A346))),"",'Materials'!$B$138),"")</f>
        <v/>
      </c>
      <c r="C346" s="3">
        <f>IFERROR(IF(OR($A346="",NOT(ISTEXT($A346))),"",'Materials'!$C$138),"")</f>
        <v/>
      </c>
      <c r="D346" s="6">
        <f>IFERROR(IF(OR($A346="",NOT(ISTEXT($A346))),"",'Materials'!$D$138),"")</f>
        <v/>
      </c>
      <c r="E346" s="3">
        <f>IFERROR(IF(OR($A346="",NOT(ISTEXT($A346))),"",'Materials'!$E$138),"")</f>
        <v/>
      </c>
      <c r="F346" s="7">
        <f>IFERROR(IF(OR($A346="",NOT(ISTEXT($A346))),"",'Materials'!$F$138),"")</f>
        <v/>
      </c>
      <c r="G346" s="7">
        <f>IFERROR(IF(OR($A346="",NOT(ISTEXT($A346))),"",'Materials'!$G$138),"")</f>
        <v/>
      </c>
      <c r="H346" s="7">
        <f>IFERROR(IF(OR($A346="",NOT(ISTEXT($A346))),"",'Materials'!$H$138),"")</f>
        <v/>
      </c>
      <c r="I346" s="7">
        <f>IFERROR(IF(OR($A346="",NOT(ISTEXT($A346))),"",'Materials'!$I$138),"")</f>
        <v/>
      </c>
      <c r="J346" s="7">
        <f>IFERROR(IF(OR($A346="",NOT(ISTEXT($A346))),"",'Materials'!$J$138),"")</f>
        <v/>
      </c>
      <c r="K346" s="7">
        <f>IFERROR(IF(OR($A346="",NOT(ISTEXT($A346))),"",'Materials'!$K$138),"")</f>
        <v/>
      </c>
      <c r="L346" s="7">
        <f>IFERROR(IF(OR($A346="",NOT(ISTEXT($A346))),"",'Materials'!$L$138),"")</f>
        <v/>
      </c>
      <c r="M346" s="6">
        <f>IFERROR(IF(OR($A346="",NOT(ISTEXT($A346))),"",'Materials'!$M$138),"")</f>
        <v/>
      </c>
    </row>
    <row r="347" ht="28" customHeight="1">
      <c r="A347" s="6">
        <f>IFERROR(IF(AND(ISTEXT($B$211),$B$211&lt;&gt;"",ISTEXT('Materials'!$A$139),'Materials'!$A$139&lt;&gt;"",ISTEXT('Materials'!$E$139),'Materials'!$E$139=$B$211),'Materials'!$A$139,""),"")</f>
        <v/>
      </c>
      <c r="B347" s="3">
        <f>IFERROR(IF(OR($A347="",NOT(ISTEXT($A347))),"",'Materials'!$B$139),"")</f>
        <v/>
      </c>
      <c r="C347" s="3">
        <f>IFERROR(IF(OR($A347="",NOT(ISTEXT($A347))),"",'Materials'!$C$139),"")</f>
        <v/>
      </c>
      <c r="D347" s="6">
        <f>IFERROR(IF(OR($A347="",NOT(ISTEXT($A347))),"",'Materials'!$D$139),"")</f>
        <v/>
      </c>
      <c r="E347" s="3">
        <f>IFERROR(IF(OR($A347="",NOT(ISTEXT($A347))),"",'Materials'!$E$139),"")</f>
        <v/>
      </c>
      <c r="F347" s="7">
        <f>IFERROR(IF(OR($A347="",NOT(ISTEXT($A347))),"",'Materials'!$F$139),"")</f>
        <v/>
      </c>
      <c r="G347" s="7">
        <f>IFERROR(IF(OR($A347="",NOT(ISTEXT($A347))),"",'Materials'!$G$139),"")</f>
        <v/>
      </c>
      <c r="H347" s="7">
        <f>IFERROR(IF(OR($A347="",NOT(ISTEXT($A347))),"",'Materials'!$H$139),"")</f>
        <v/>
      </c>
      <c r="I347" s="7">
        <f>IFERROR(IF(OR($A347="",NOT(ISTEXT($A347))),"",'Materials'!$I$139),"")</f>
        <v/>
      </c>
      <c r="J347" s="7">
        <f>IFERROR(IF(OR($A347="",NOT(ISTEXT($A347))),"",'Materials'!$J$139),"")</f>
        <v/>
      </c>
      <c r="K347" s="7">
        <f>IFERROR(IF(OR($A347="",NOT(ISTEXT($A347))),"",'Materials'!$K$139),"")</f>
        <v/>
      </c>
      <c r="L347" s="7">
        <f>IFERROR(IF(OR($A347="",NOT(ISTEXT($A347))),"",'Materials'!$L$139),"")</f>
        <v/>
      </c>
      <c r="M347" s="6">
        <f>IFERROR(IF(OR($A347="",NOT(ISTEXT($A347))),"",'Materials'!$M$139),"")</f>
        <v/>
      </c>
    </row>
    <row r="348" ht="28" customHeight="1">
      <c r="A348" s="6">
        <f>IFERROR(IF(AND(ISTEXT($B$211),$B$211&lt;&gt;"",ISTEXT('Materials'!$A$140),'Materials'!$A$140&lt;&gt;"",ISTEXT('Materials'!$E$140),'Materials'!$E$140=$B$211),'Materials'!$A$140,""),"")</f>
        <v/>
      </c>
      <c r="B348" s="3">
        <f>IFERROR(IF(OR($A348="",NOT(ISTEXT($A348))),"",'Materials'!$B$140),"")</f>
        <v/>
      </c>
      <c r="C348" s="3">
        <f>IFERROR(IF(OR($A348="",NOT(ISTEXT($A348))),"",'Materials'!$C$140),"")</f>
        <v/>
      </c>
      <c r="D348" s="6">
        <f>IFERROR(IF(OR($A348="",NOT(ISTEXT($A348))),"",'Materials'!$D$140),"")</f>
        <v/>
      </c>
      <c r="E348" s="3">
        <f>IFERROR(IF(OR($A348="",NOT(ISTEXT($A348))),"",'Materials'!$E$140),"")</f>
        <v/>
      </c>
      <c r="F348" s="7">
        <f>IFERROR(IF(OR($A348="",NOT(ISTEXT($A348))),"",'Materials'!$F$140),"")</f>
        <v/>
      </c>
      <c r="G348" s="7">
        <f>IFERROR(IF(OR($A348="",NOT(ISTEXT($A348))),"",'Materials'!$G$140),"")</f>
        <v/>
      </c>
      <c r="H348" s="7">
        <f>IFERROR(IF(OR($A348="",NOT(ISTEXT($A348))),"",'Materials'!$H$140),"")</f>
        <v/>
      </c>
      <c r="I348" s="7">
        <f>IFERROR(IF(OR($A348="",NOT(ISTEXT($A348))),"",'Materials'!$I$140),"")</f>
        <v/>
      </c>
      <c r="J348" s="7">
        <f>IFERROR(IF(OR($A348="",NOT(ISTEXT($A348))),"",'Materials'!$J$140),"")</f>
        <v/>
      </c>
      <c r="K348" s="7">
        <f>IFERROR(IF(OR($A348="",NOT(ISTEXT($A348))),"",'Materials'!$K$140),"")</f>
        <v/>
      </c>
      <c r="L348" s="7">
        <f>IFERROR(IF(OR($A348="",NOT(ISTEXT($A348))),"",'Materials'!$L$140),"")</f>
        <v/>
      </c>
      <c r="M348" s="6">
        <f>IFERROR(IF(OR($A348="",NOT(ISTEXT($A348))),"",'Materials'!$M$140),"")</f>
        <v/>
      </c>
    </row>
    <row r="349" ht="28" customHeight="1">
      <c r="A349" s="6">
        <f>IFERROR(IF(AND(ISTEXT($B$211),$B$211&lt;&gt;"",ISTEXT('Materials'!$A$141),'Materials'!$A$141&lt;&gt;"",ISTEXT('Materials'!$E$141),'Materials'!$E$141=$B$211),'Materials'!$A$141,""),"")</f>
        <v/>
      </c>
      <c r="B349" s="3">
        <f>IFERROR(IF(OR($A349="",NOT(ISTEXT($A349))),"",'Materials'!$B$141),"")</f>
        <v/>
      </c>
      <c r="C349" s="3">
        <f>IFERROR(IF(OR($A349="",NOT(ISTEXT($A349))),"",'Materials'!$C$141),"")</f>
        <v/>
      </c>
      <c r="D349" s="6">
        <f>IFERROR(IF(OR($A349="",NOT(ISTEXT($A349))),"",'Materials'!$D$141),"")</f>
        <v/>
      </c>
      <c r="E349" s="3">
        <f>IFERROR(IF(OR($A349="",NOT(ISTEXT($A349))),"",'Materials'!$E$141),"")</f>
        <v/>
      </c>
      <c r="F349" s="7">
        <f>IFERROR(IF(OR($A349="",NOT(ISTEXT($A349))),"",'Materials'!$F$141),"")</f>
        <v/>
      </c>
      <c r="G349" s="7">
        <f>IFERROR(IF(OR($A349="",NOT(ISTEXT($A349))),"",'Materials'!$G$141),"")</f>
        <v/>
      </c>
      <c r="H349" s="7">
        <f>IFERROR(IF(OR($A349="",NOT(ISTEXT($A349))),"",'Materials'!$H$141),"")</f>
        <v/>
      </c>
      <c r="I349" s="7">
        <f>IFERROR(IF(OR($A349="",NOT(ISTEXT($A349))),"",'Materials'!$I$141),"")</f>
        <v/>
      </c>
      <c r="J349" s="7">
        <f>IFERROR(IF(OR($A349="",NOT(ISTEXT($A349))),"",'Materials'!$J$141),"")</f>
        <v/>
      </c>
      <c r="K349" s="7">
        <f>IFERROR(IF(OR($A349="",NOT(ISTEXT($A349))),"",'Materials'!$K$141),"")</f>
        <v/>
      </c>
      <c r="L349" s="7">
        <f>IFERROR(IF(OR($A349="",NOT(ISTEXT($A349))),"",'Materials'!$L$141),"")</f>
        <v/>
      </c>
      <c r="M349" s="6">
        <f>IFERROR(IF(OR($A349="",NOT(ISTEXT($A349))),"",'Materials'!$M$141),"")</f>
        <v/>
      </c>
    </row>
    <row r="350" ht="28" customHeight="1">
      <c r="A350" s="6">
        <f>IFERROR(IF(AND(ISTEXT($B$211),$B$211&lt;&gt;"",ISTEXT('Materials'!$A$142),'Materials'!$A$142&lt;&gt;"",ISTEXT('Materials'!$E$142),'Materials'!$E$142=$B$211),'Materials'!$A$142,""),"")</f>
        <v/>
      </c>
      <c r="B350" s="3">
        <f>IFERROR(IF(OR($A350="",NOT(ISTEXT($A350))),"",'Materials'!$B$142),"")</f>
        <v/>
      </c>
      <c r="C350" s="3">
        <f>IFERROR(IF(OR($A350="",NOT(ISTEXT($A350))),"",'Materials'!$C$142),"")</f>
        <v/>
      </c>
      <c r="D350" s="6">
        <f>IFERROR(IF(OR($A350="",NOT(ISTEXT($A350))),"",'Materials'!$D$142),"")</f>
        <v/>
      </c>
      <c r="E350" s="3">
        <f>IFERROR(IF(OR($A350="",NOT(ISTEXT($A350))),"",'Materials'!$E$142),"")</f>
        <v/>
      </c>
      <c r="F350" s="7">
        <f>IFERROR(IF(OR($A350="",NOT(ISTEXT($A350))),"",'Materials'!$F$142),"")</f>
        <v/>
      </c>
      <c r="G350" s="7">
        <f>IFERROR(IF(OR($A350="",NOT(ISTEXT($A350))),"",'Materials'!$G$142),"")</f>
        <v/>
      </c>
      <c r="H350" s="7">
        <f>IFERROR(IF(OR($A350="",NOT(ISTEXT($A350))),"",'Materials'!$H$142),"")</f>
        <v/>
      </c>
      <c r="I350" s="7">
        <f>IFERROR(IF(OR($A350="",NOT(ISTEXT($A350))),"",'Materials'!$I$142),"")</f>
        <v/>
      </c>
      <c r="J350" s="7">
        <f>IFERROR(IF(OR($A350="",NOT(ISTEXT($A350))),"",'Materials'!$J$142),"")</f>
        <v/>
      </c>
      <c r="K350" s="7">
        <f>IFERROR(IF(OR($A350="",NOT(ISTEXT($A350))),"",'Materials'!$K$142),"")</f>
        <v/>
      </c>
      <c r="L350" s="7">
        <f>IFERROR(IF(OR($A350="",NOT(ISTEXT($A350))),"",'Materials'!$L$142),"")</f>
        <v/>
      </c>
      <c r="M350" s="6">
        <f>IFERROR(IF(OR($A350="",NOT(ISTEXT($A350))),"",'Materials'!$M$142),"")</f>
        <v/>
      </c>
    </row>
    <row r="351" ht="28" customHeight="1">
      <c r="A351" s="6">
        <f>IFERROR(IF(AND(ISTEXT($B$211),$B$211&lt;&gt;"",ISTEXT('Materials'!$A$143),'Materials'!$A$143&lt;&gt;"",ISTEXT('Materials'!$E$143),'Materials'!$E$143=$B$211),'Materials'!$A$143,""),"")</f>
        <v/>
      </c>
      <c r="B351" s="3">
        <f>IFERROR(IF(OR($A351="",NOT(ISTEXT($A351))),"",'Materials'!$B$143),"")</f>
        <v/>
      </c>
      <c r="C351" s="3">
        <f>IFERROR(IF(OR($A351="",NOT(ISTEXT($A351))),"",'Materials'!$C$143),"")</f>
        <v/>
      </c>
      <c r="D351" s="6">
        <f>IFERROR(IF(OR($A351="",NOT(ISTEXT($A351))),"",'Materials'!$D$143),"")</f>
        <v/>
      </c>
      <c r="E351" s="3">
        <f>IFERROR(IF(OR($A351="",NOT(ISTEXT($A351))),"",'Materials'!$E$143),"")</f>
        <v/>
      </c>
      <c r="F351" s="7">
        <f>IFERROR(IF(OR($A351="",NOT(ISTEXT($A351))),"",'Materials'!$F$143),"")</f>
        <v/>
      </c>
      <c r="G351" s="7">
        <f>IFERROR(IF(OR($A351="",NOT(ISTEXT($A351))),"",'Materials'!$G$143),"")</f>
        <v/>
      </c>
      <c r="H351" s="7">
        <f>IFERROR(IF(OR($A351="",NOT(ISTEXT($A351))),"",'Materials'!$H$143),"")</f>
        <v/>
      </c>
      <c r="I351" s="7">
        <f>IFERROR(IF(OR($A351="",NOT(ISTEXT($A351))),"",'Materials'!$I$143),"")</f>
        <v/>
      </c>
      <c r="J351" s="7">
        <f>IFERROR(IF(OR($A351="",NOT(ISTEXT($A351))),"",'Materials'!$J$143),"")</f>
        <v/>
      </c>
      <c r="K351" s="7">
        <f>IFERROR(IF(OR($A351="",NOT(ISTEXT($A351))),"",'Materials'!$K$143),"")</f>
        <v/>
      </c>
      <c r="L351" s="7">
        <f>IFERROR(IF(OR($A351="",NOT(ISTEXT($A351))),"",'Materials'!$L$143),"")</f>
        <v/>
      </c>
      <c r="M351" s="6">
        <f>IFERROR(IF(OR($A351="",NOT(ISTEXT($A351))),"",'Materials'!$M$143),"")</f>
        <v/>
      </c>
    </row>
    <row r="352" ht="28" customHeight="1">
      <c r="A352" s="6">
        <f>IFERROR(IF(AND(ISTEXT($B$211),$B$211&lt;&gt;"",ISTEXT('Materials'!$A$144),'Materials'!$A$144&lt;&gt;"",ISTEXT('Materials'!$E$144),'Materials'!$E$144=$B$211),'Materials'!$A$144,""),"")</f>
        <v/>
      </c>
      <c r="B352" s="3">
        <f>IFERROR(IF(OR($A352="",NOT(ISTEXT($A352))),"",'Materials'!$B$144),"")</f>
        <v/>
      </c>
      <c r="C352" s="3">
        <f>IFERROR(IF(OR($A352="",NOT(ISTEXT($A352))),"",'Materials'!$C$144),"")</f>
        <v/>
      </c>
      <c r="D352" s="6">
        <f>IFERROR(IF(OR($A352="",NOT(ISTEXT($A352))),"",'Materials'!$D$144),"")</f>
        <v/>
      </c>
      <c r="E352" s="3">
        <f>IFERROR(IF(OR($A352="",NOT(ISTEXT($A352))),"",'Materials'!$E$144),"")</f>
        <v/>
      </c>
      <c r="F352" s="7">
        <f>IFERROR(IF(OR($A352="",NOT(ISTEXT($A352))),"",'Materials'!$F$144),"")</f>
        <v/>
      </c>
      <c r="G352" s="7">
        <f>IFERROR(IF(OR($A352="",NOT(ISTEXT($A352))),"",'Materials'!$G$144),"")</f>
        <v/>
      </c>
      <c r="H352" s="7">
        <f>IFERROR(IF(OR($A352="",NOT(ISTEXT($A352))),"",'Materials'!$H$144),"")</f>
        <v/>
      </c>
      <c r="I352" s="7">
        <f>IFERROR(IF(OR($A352="",NOT(ISTEXT($A352))),"",'Materials'!$I$144),"")</f>
        <v/>
      </c>
      <c r="J352" s="7">
        <f>IFERROR(IF(OR($A352="",NOT(ISTEXT($A352))),"",'Materials'!$J$144),"")</f>
        <v/>
      </c>
      <c r="K352" s="7">
        <f>IFERROR(IF(OR($A352="",NOT(ISTEXT($A352))),"",'Materials'!$K$144),"")</f>
        <v/>
      </c>
      <c r="L352" s="7">
        <f>IFERROR(IF(OR($A352="",NOT(ISTEXT($A352))),"",'Materials'!$L$144),"")</f>
        <v/>
      </c>
      <c r="M352" s="6">
        <f>IFERROR(IF(OR($A352="",NOT(ISTEXT($A352))),"",'Materials'!$M$144),"")</f>
        <v/>
      </c>
    </row>
    <row r="353" ht="28" customHeight="1">
      <c r="A353" s="6">
        <f>IFERROR(IF(AND(ISTEXT($B$211),$B$211&lt;&gt;"",ISTEXT('Materials'!$A$145),'Materials'!$A$145&lt;&gt;"",ISTEXT('Materials'!$E$145),'Materials'!$E$145=$B$211),'Materials'!$A$145,""),"")</f>
        <v/>
      </c>
      <c r="B353" s="3">
        <f>IFERROR(IF(OR($A353="",NOT(ISTEXT($A353))),"",'Materials'!$B$145),"")</f>
        <v/>
      </c>
      <c r="C353" s="3">
        <f>IFERROR(IF(OR($A353="",NOT(ISTEXT($A353))),"",'Materials'!$C$145),"")</f>
        <v/>
      </c>
      <c r="D353" s="6">
        <f>IFERROR(IF(OR($A353="",NOT(ISTEXT($A353))),"",'Materials'!$D$145),"")</f>
        <v/>
      </c>
      <c r="E353" s="3">
        <f>IFERROR(IF(OR($A353="",NOT(ISTEXT($A353))),"",'Materials'!$E$145),"")</f>
        <v/>
      </c>
      <c r="F353" s="7">
        <f>IFERROR(IF(OR($A353="",NOT(ISTEXT($A353))),"",'Materials'!$F$145),"")</f>
        <v/>
      </c>
      <c r="G353" s="7">
        <f>IFERROR(IF(OR($A353="",NOT(ISTEXT($A353))),"",'Materials'!$G$145),"")</f>
        <v/>
      </c>
      <c r="H353" s="7">
        <f>IFERROR(IF(OR($A353="",NOT(ISTEXT($A353))),"",'Materials'!$H$145),"")</f>
        <v/>
      </c>
      <c r="I353" s="7">
        <f>IFERROR(IF(OR($A353="",NOT(ISTEXT($A353))),"",'Materials'!$I$145),"")</f>
        <v/>
      </c>
      <c r="J353" s="7">
        <f>IFERROR(IF(OR($A353="",NOT(ISTEXT($A353))),"",'Materials'!$J$145),"")</f>
        <v/>
      </c>
      <c r="K353" s="7">
        <f>IFERROR(IF(OR($A353="",NOT(ISTEXT($A353))),"",'Materials'!$K$145),"")</f>
        <v/>
      </c>
      <c r="L353" s="7">
        <f>IFERROR(IF(OR($A353="",NOT(ISTEXT($A353))),"",'Materials'!$L$145),"")</f>
        <v/>
      </c>
      <c r="M353" s="6">
        <f>IFERROR(IF(OR($A353="",NOT(ISTEXT($A353))),"",'Materials'!$M$145),"")</f>
        <v/>
      </c>
    </row>
    <row r="354" ht="28" customHeight="1">
      <c r="A354" s="6">
        <f>IFERROR(IF(AND(ISTEXT($B$211),$B$211&lt;&gt;"",ISTEXT('Materials'!$A$146),'Materials'!$A$146&lt;&gt;"",ISTEXT('Materials'!$E$146),'Materials'!$E$146=$B$211),'Materials'!$A$146,""),"")</f>
        <v/>
      </c>
      <c r="B354" s="3">
        <f>IFERROR(IF(OR($A354="",NOT(ISTEXT($A354))),"",'Materials'!$B$146),"")</f>
        <v/>
      </c>
      <c r="C354" s="3">
        <f>IFERROR(IF(OR($A354="",NOT(ISTEXT($A354))),"",'Materials'!$C$146),"")</f>
        <v/>
      </c>
      <c r="D354" s="6">
        <f>IFERROR(IF(OR($A354="",NOT(ISTEXT($A354))),"",'Materials'!$D$146),"")</f>
        <v/>
      </c>
      <c r="E354" s="3">
        <f>IFERROR(IF(OR($A354="",NOT(ISTEXT($A354))),"",'Materials'!$E$146),"")</f>
        <v/>
      </c>
      <c r="F354" s="7">
        <f>IFERROR(IF(OR($A354="",NOT(ISTEXT($A354))),"",'Materials'!$F$146),"")</f>
        <v/>
      </c>
      <c r="G354" s="7">
        <f>IFERROR(IF(OR($A354="",NOT(ISTEXT($A354))),"",'Materials'!$G$146),"")</f>
        <v/>
      </c>
      <c r="H354" s="7">
        <f>IFERROR(IF(OR($A354="",NOT(ISTEXT($A354))),"",'Materials'!$H$146),"")</f>
        <v/>
      </c>
      <c r="I354" s="7">
        <f>IFERROR(IF(OR($A354="",NOT(ISTEXT($A354))),"",'Materials'!$I$146),"")</f>
        <v/>
      </c>
      <c r="J354" s="7">
        <f>IFERROR(IF(OR($A354="",NOT(ISTEXT($A354))),"",'Materials'!$J$146),"")</f>
        <v/>
      </c>
      <c r="K354" s="7">
        <f>IFERROR(IF(OR($A354="",NOT(ISTEXT($A354))),"",'Materials'!$K$146),"")</f>
        <v/>
      </c>
      <c r="L354" s="7">
        <f>IFERROR(IF(OR($A354="",NOT(ISTEXT($A354))),"",'Materials'!$L$146),"")</f>
        <v/>
      </c>
      <c r="M354" s="6">
        <f>IFERROR(IF(OR($A354="",NOT(ISTEXT($A354))),"",'Materials'!$M$146),"")</f>
        <v/>
      </c>
    </row>
    <row r="355" ht="28" customHeight="1">
      <c r="A355" s="6">
        <f>IFERROR(IF(AND(ISTEXT($B$211),$B$211&lt;&gt;"",ISTEXT('Materials'!$A$147),'Materials'!$A$147&lt;&gt;"",ISTEXT('Materials'!$E$147),'Materials'!$E$147=$B$211),'Materials'!$A$147,""),"")</f>
        <v/>
      </c>
      <c r="B355" s="3">
        <f>IFERROR(IF(OR($A355="",NOT(ISTEXT($A355))),"",'Materials'!$B$147),"")</f>
        <v/>
      </c>
      <c r="C355" s="3">
        <f>IFERROR(IF(OR($A355="",NOT(ISTEXT($A355))),"",'Materials'!$C$147),"")</f>
        <v/>
      </c>
      <c r="D355" s="6">
        <f>IFERROR(IF(OR($A355="",NOT(ISTEXT($A355))),"",'Materials'!$D$147),"")</f>
        <v/>
      </c>
      <c r="E355" s="3">
        <f>IFERROR(IF(OR($A355="",NOT(ISTEXT($A355))),"",'Materials'!$E$147),"")</f>
        <v/>
      </c>
      <c r="F355" s="7">
        <f>IFERROR(IF(OR($A355="",NOT(ISTEXT($A355))),"",'Materials'!$F$147),"")</f>
        <v/>
      </c>
      <c r="G355" s="7">
        <f>IFERROR(IF(OR($A355="",NOT(ISTEXT($A355))),"",'Materials'!$G$147),"")</f>
        <v/>
      </c>
      <c r="H355" s="7">
        <f>IFERROR(IF(OR($A355="",NOT(ISTEXT($A355))),"",'Materials'!$H$147),"")</f>
        <v/>
      </c>
      <c r="I355" s="7">
        <f>IFERROR(IF(OR($A355="",NOT(ISTEXT($A355))),"",'Materials'!$I$147),"")</f>
        <v/>
      </c>
      <c r="J355" s="7">
        <f>IFERROR(IF(OR($A355="",NOT(ISTEXT($A355))),"",'Materials'!$J$147),"")</f>
        <v/>
      </c>
      <c r="K355" s="7">
        <f>IFERROR(IF(OR($A355="",NOT(ISTEXT($A355))),"",'Materials'!$K$147),"")</f>
        <v/>
      </c>
      <c r="L355" s="7">
        <f>IFERROR(IF(OR($A355="",NOT(ISTEXT($A355))),"",'Materials'!$L$147),"")</f>
        <v/>
      </c>
      <c r="M355" s="6">
        <f>IFERROR(IF(OR($A355="",NOT(ISTEXT($A355))),"",'Materials'!$M$147),"")</f>
        <v/>
      </c>
    </row>
    <row r="356" ht="28" customHeight="1">
      <c r="A356" s="6">
        <f>IFERROR(IF(AND(ISTEXT($B$211),$B$211&lt;&gt;"",ISTEXT('Materials'!$A$148),'Materials'!$A$148&lt;&gt;"",ISTEXT('Materials'!$E$148),'Materials'!$E$148=$B$211),'Materials'!$A$148,""),"")</f>
        <v/>
      </c>
      <c r="B356" s="3">
        <f>IFERROR(IF(OR($A356="",NOT(ISTEXT($A356))),"",'Materials'!$B$148),"")</f>
        <v/>
      </c>
      <c r="C356" s="3">
        <f>IFERROR(IF(OR($A356="",NOT(ISTEXT($A356))),"",'Materials'!$C$148),"")</f>
        <v/>
      </c>
      <c r="D356" s="6">
        <f>IFERROR(IF(OR($A356="",NOT(ISTEXT($A356))),"",'Materials'!$D$148),"")</f>
        <v/>
      </c>
      <c r="E356" s="3">
        <f>IFERROR(IF(OR($A356="",NOT(ISTEXT($A356))),"",'Materials'!$E$148),"")</f>
        <v/>
      </c>
      <c r="F356" s="7">
        <f>IFERROR(IF(OR($A356="",NOT(ISTEXT($A356))),"",'Materials'!$F$148),"")</f>
        <v/>
      </c>
      <c r="G356" s="7">
        <f>IFERROR(IF(OR($A356="",NOT(ISTEXT($A356))),"",'Materials'!$G$148),"")</f>
        <v/>
      </c>
      <c r="H356" s="7">
        <f>IFERROR(IF(OR($A356="",NOT(ISTEXT($A356))),"",'Materials'!$H$148),"")</f>
        <v/>
      </c>
      <c r="I356" s="7">
        <f>IFERROR(IF(OR($A356="",NOT(ISTEXT($A356))),"",'Materials'!$I$148),"")</f>
        <v/>
      </c>
      <c r="J356" s="7">
        <f>IFERROR(IF(OR($A356="",NOT(ISTEXT($A356))),"",'Materials'!$J$148),"")</f>
        <v/>
      </c>
      <c r="K356" s="7">
        <f>IFERROR(IF(OR($A356="",NOT(ISTEXT($A356))),"",'Materials'!$K$148),"")</f>
        <v/>
      </c>
      <c r="L356" s="7">
        <f>IFERROR(IF(OR($A356="",NOT(ISTEXT($A356))),"",'Materials'!$L$148),"")</f>
        <v/>
      </c>
      <c r="M356" s="6">
        <f>IFERROR(IF(OR($A356="",NOT(ISTEXT($A356))),"",'Materials'!$M$148),"")</f>
        <v/>
      </c>
    </row>
    <row r="357" ht="28" customHeight="1">
      <c r="A357" s="6">
        <f>IFERROR(IF(AND(ISTEXT($B$211),$B$211&lt;&gt;"",ISTEXT('Materials'!$A$149),'Materials'!$A$149&lt;&gt;"",ISTEXT('Materials'!$E$149),'Materials'!$E$149=$B$211),'Materials'!$A$149,""),"")</f>
        <v/>
      </c>
      <c r="B357" s="3">
        <f>IFERROR(IF(OR($A357="",NOT(ISTEXT($A357))),"",'Materials'!$B$149),"")</f>
        <v/>
      </c>
      <c r="C357" s="3">
        <f>IFERROR(IF(OR($A357="",NOT(ISTEXT($A357))),"",'Materials'!$C$149),"")</f>
        <v/>
      </c>
      <c r="D357" s="6">
        <f>IFERROR(IF(OR($A357="",NOT(ISTEXT($A357))),"",'Materials'!$D$149),"")</f>
        <v/>
      </c>
      <c r="E357" s="3">
        <f>IFERROR(IF(OR($A357="",NOT(ISTEXT($A357))),"",'Materials'!$E$149),"")</f>
        <v/>
      </c>
      <c r="F357" s="7">
        <f>IFERROR(IF(OR($A357="",NOT(ISTEXT($A357))),"",'Materials'!$F$149),"")</f>
        <v/>
      </c>
      <c r="G357" s="7">
        <f>IFERROR(IF(OR($A357="",NOT(ISTEXT($A357))),"",'Materials'!$G$149),"")</f>
        <v/>
      </c>
      <c r="H357" s="7">
        <f>IFERROR(IF(OR($A357="",NOT(ISTEXT($A357))),"",'Materials'!$H$149),"")</f>
        <v/>
      </c>
      <c r="I357" s="7">
        <f>IFERROR(IF(OR($A357="",NOT(ISTEXT($A357))),"",'Materials'!$I$149),"")</f>
        <v/>
      </c>
      <c r="J357" s="7">
        <f>IFERROR(IF(OR($A357="",NOT(ISTEXT($A357))),"",'Materials'!$J$149),"")</f>
        <v/>
      </c>
      <c r="K357" s="7">
        <f>IFERROR(IF(OR($A357="",NOT(ISTEXT($A357))),"",'Materials'!$K$149),"")</f>
        <v/>
      </c>
      <c r="L357" s="7">
        <f>IFERROR(IF(OR($A357="",NOT(ISTEXT($A357))),"",'Materials'!$L$149),"")</f>
        <v/>
      </c>
      <c r="M357" s="6">
        <f>IFERROR(IF(OR($A357="",NOT(ISTEXT($A357))),"",'Materials'!$M$149),"")</f>
        <v/>
      </c>
    </row>
    <row r="358" ht="28" customHeight="1">
      <c r="A358" s="6">
        <f>IFERROR(IF(AND(ISTEXT($B$211),$B$211&lt;&gt;"",ISTEXT('Materials'!$A$150),'Materials'!$A$150&lt;&gt;"",ISTEXT('Materials'!$E$150),'Materials'!$E$150=$B$211),'Materials'!$A$150,""),"")</f>
        <v/>
      </c>
      <c r="B358" s="3">
        <f>IFERROR(IF(OR($A358="",NOT(ISTEXT($A358))),"",'Materials'!$B$150),"")</f>
        <v/>
      </c>
      <c r="C358" s="3">
        <f>IFERROR(IF(OR($A358="",NOT(ISTEXT($A358))),"",'Materials'!$C$150),"")</f>
        <v/>
      </c>
      <c r="D358" s="6">
        <f>IFERROR(IF(OR($A358="",NOT(ISTEXT($A358))),"",'Materials'!$D$150),"")</f>
        <v/>
      </c>
      <c r="E358" s="3">
        <f>IFERROR(IF(OR($A358="",NOT(ISTEXT($A358))),"",'Materials'!$E$150),"")</f>
        <v/>
      </c>
      <c r="F358" s="7">
        <f>IFERROR(IF(OR($A358="",NOT(ISTEXT($A358))),"",'Materials'!$F$150),"")</f>
        <v/>
      </c>
      <c r="G358" s="7">
        <f>IFERROR(IF(OR($A358="",NOT(ISTEXT($A358))),"",'Materials'!$G$150),"")</f>
        <v/>
      </c>
      <c r="H358" s="7">
        <f>IFERROR(IF(OR($A358="",NOT(ISTEXT($A358))),"",'Materials'!$H$150),"")</f>
        <v/>
      </c>
      <c r="I358" s="7">
        <f>IFERROR(IF(OR($A358="",NOT(ISTEXT($A358))),"",'Materials'!$I$150),"")</f>
        <v/>
      </c>
      <c r="J358" s="7">
        <f>IFERROR(IF(OR($A358="",NOT(ISTEXT($A358))),"",'Materials'!$J$150),"")</f>
        <v/>
      </c>
      <c r="K358" s="7">
        <f>IFERROR(IF(OR($A358="",NOT(ISTEXT($A358))),"",'Materials'!$K$150),"")</f>
        <v/>
      </c>
      <c r="L358" s="7">
        <f>IFERROR(IF(OR($A358="",NOT(ISTEXT($A358))),"",'Materials'!$L$150),"")</f>
        <v/>
      </c>
      <c r="M358" s="6">
        <f>IFERROR(IF(OR($A358="",NOT(ISTEXT($A358))),"",'Materials'!$M$150),"")</f>
        <v/>
      </c>
    </row>
    <row r="359" ht="28" customHeight="1">
      <c r="A359" s="6">
        <f>IFERROR(IF(AND(ISTEXT($B$211),$B$211&lt;&gt;"",ISTEXT('Materials'!$A$151),'Materials'!$A$151&lt;&gt;"",ISTEXT('Materials'!$E$151),'Materials'!$E$151=$B$211),'Materials'!$A$151,""),"")</f>
        <v/>
      </c>
      <c r="B359" s="3">
        <f>IFERROR(IF(OR($A359="",NOT(ISTEXT($A359))),"",'Materials'!$B$151),"")</f>
        <v/>
      </c>
      <c r="C359" s="3">
        <f>IFERROR(IF(OR($A359="",NOT(ISTEXT($A359))),"",'Materials'!$C$151),"")</f>
        <v/>
      </c>
      <c r="D359" s="6">
        <f>IFERROR(IF(OR($A359="",NOT(ISTEXT($A359))),"",'Materials'!$D$151),"")</f>
        <v/>
      </c>
      <c r="E359" s="3">
        <f>IFERROR(IF(OR($A359="",NOT(ISTEXT($A359))),"",'Materials'!$E$151),"")</f>
        <v/>
      </c>
      <c r="F359" s="7">
        <f>IFERROR(IF(OR($A359="",NOT(ISTEXT($A359))),"",'Materials'!$F$151),"")</f>
        <v/>
      </c>
      <c r="G359" s="7">
        <f>IFERROR(IF(OR($A359="",NOT(ISTEXT($A359))),"",'Materials'!$G$151),"")</f>
        <v/>
      </c>
      <c r="H359" s="7">
        <f>IFERROR(IF(OR($A359="",NOT(ISTEXT($A359))),"",'Materials'!$H$151),"")</f>
        <v/>
      </c>
      <c r="I359" s="7">
        <f>IFERROR(IF(OR($A359="",NOT(ISTEXT($A359))),"",'Materials'!$I$151),"")</f>
        <v/>
      </c>
      <c r="J359" s="7">
        <f>IFERROR(IF(OR($A359="",NOT(ISTEXT($A359))),"",'Materials'!$J$151),"")</f>
        <v/>
      </c>
      <c r="K359" s="7">
        <f>IFERROR(IF(OR($A359="",NOT(ISTEXT($A359))),"",'Materials'!$K$151),"")</f>
        <v/>
      </c>
      <c r="L359" s="7">
        <f>IFERROR(IF(OR($A359="",NOT(ISTEXT($A359))),"",'Materials'!$L$151),"")</f>
        <v/>
      </c>
      <c r="M359" s="6">
        <f>IFERROR(IF(OR($A359="",NOT(ISTEXT($A359))),"",'Materials'!$M$151),"")</f>
        <v/>
      </c>
    </row>
    <row r="360" ht="28" customHeight="1">
      <c r="A360" s="6">
        <f>IFERROR(IF(AND(ISTEXT($B$211),$B$211&lt;&gt;"",ISTEXT('Materials'!$A$152),'Materials'!$A$152&lt;&gt;"",ISTEXT('Materials'!$E$152),'Materials'!$E$152=$B$211),'Materials'!$A$152,""),"")</f>
        <v/>
      </c>
      <c r="B360" s="3">
        <f>IFERROR(IF(OR($A360="",NOT(ISTEXT($A360))),"",'Materials'!$B$152),"")</f>
        <v/>
      </c>
      <c r="C360" s="3">
        <f>IFERROR(IF(OR($A360="",NOT(ISTEXT($A360))),"",'Materials'!$C$152),"")</f>
        <v/>
      </c>
      <c r="D360" s="6">
        <f>IFERROR(IF(OR($A360="",NOT(ISTEXT($A360))),"",'Materials'!$D$152),"")</f>
        <v/>
      </c>
      <c r="E360" s="3">
        <f>IFERROR(IF(OR($A360="",NOT(ISTEXT($A360))),"",'Materials'!$E$152),"")</f>
        <v/>
      </c>
      <c r="F360" s="7">
        <f>IFERROR(IF(OR($A360="",NOT(ISTEXT($A360))),"",'Materials'!$F$152),"")</f>
        <v/>
      </c>
      <c r="G360" s="7">
        <f>IFERROR(IF(OR($A360="",NOT(ISTEXT($A360))),"",'Materials'!$G$152),"")</f>
        <v/>
      </c>
      <c r="H360" s="7">
        <f>IFERROR(IF(OR($A360="",NOT(ISTEXT($A360))),"",'Materials'!$H$152),"")</f>
        <v/>
      </c>
      <c r="I360" s="7">
        <f>IFERROR(IF(OR($A360="",NOT(ISTEXT($A360))),"",'Materials'!$I$152),"")</f>
        <v/>
      </c>
      <c r="J360" s="7">
        <f>IFERROR(IF(OR($A360="",NOT(ISTEXT($A360))),"",'Materials'!$J$152),"")</f>
        <v/>
      </c>
      <c r="K360" s="7">
        <f>IFERROR(IF(OR($A360="",NOT(ISTEXT($A360))),"",'Materials'!$K$152),"")</f>
        <v/>
      </c>
      <c r="L360" s="7">
        <f>IFERROR(IF(OR($A360="",NOT(ISTEXT($A360))),"",'Materials'!$L$152),"")</f>
        <v/>
      </c>
      <c r="M360" s="6">
        <f>IFERROR(IF(OR($A360="",NOT(ISTEXT($A360))),"",'Materials'!$M$152),"")</f>
        <v/>
      </c>
    </row>
    <row r="361" ht="28" customHeight="1">
      <c r="A361" s="6">
        <f>IFERROR(IF(AND(ISTEXT($B$211),$B$211&lt;&gt;"",ISTEXT('Materials'!$A$153),'Materials'!$A$153&lt;&gt;"",ISTEXT('Materials'!$E$153),'Materials'!$E$153=$B$211),'Materials'!$A$153,""),"")</f>
        <v/>
      </c>
      <c r="B361" s="3">
        <f>IFERROR(IF(OR($A361="",NOT(ISTEXT($A361))),"",'Materials'!$B$153),"")</f>
        <v/>
      </c>
      <c r="C361" s="3">
        <f>IFERROR(IF(OR($A361="",NOT(ISTEXT($A361))),"",'Materials'!$C$153),"")</f>
        <v/>
      </c>
      <c r="D361" s="6">
        <f>IFERROR(IF(OR($A361="",NOT(ISTEXT($A361))),"",'Materials'!$D$153),"")</f>
        <v/>
      </c>
      <c r="E361" s="3">
        <f>IFERROR(IF(OR($A361="",NOT(ISTEXT($A361))),"",'Materials'!$E$153),"")</f>
        <v/>
      </c>
      <c r="F361" s="7">
        <f>IFERROR(IF(OR($A361="",NOT(ISTEXT($A361))),"",'Materials'!$F$153),"")</f>
        <v/>
      </c>
      <c r="G361" s="7">
        <f>IFERROR(IF(OR($A361="",NOT(ISTEXT($A361))),"",'Materials'!$G$153),"")</f>
        <v/>
      </c>
      <c r="H361" s="7">
        <f>IFERROR(IF(OR($A361="",NOT(ISTEXT($A361))),"",'Materials'!$H$153),"")</f>
        <v/>
      </c>
      <c r="I361" s="7">
        <f>IFERROR(IF(OR($A361="",NOT(ISTEXT($A361))),"",'Materials'!$I$153),"")</f>
        <v/>
      </c>
      <c r="J361" s="7">
        <f>IFERROR(IF(OR($A361="",NOT(ISTEXT($A361))),"",'Materials'!$J$153),"")</f>
        <v/>
      </c>
      <c r="K361" s="7">
        <f>IFERROR(IF(OR($A361="",NOT(ISTEXT($A361))),"",'Materials'!$K$153),"")</f>
        <v/>
      </c>
      <c r="L361" s="7">
        <f>IFERROR(IF(OR($A361="",NOT(ISTEXT($A361))),"",'Materials'!$L$153),"")</f>
        <v/>
      </c>
      <c r="M361" s="6">
        <f>IFERROR(IF(OR($A361="",NOT(ISTEXT($A361))),"",'Materials'!$M$153),"")</f>
        <v/>
      </c>
    </row>
    <row r="362" ht="28" customHeight="1">
      <c r="A362" s="6">
        <f>IFERROR(IF(AND(ISTEXT($B$211),$B$211&lt;&gt;"",ISTEXT('Materials'!$A$154),'Materials'!$A$154&lt;&gt;"",ISTEXT('Materials'!$E$154),'Materials'!$E$154=$B$211),'Materials'!$A$154,""),"")</f>
        <v/>
      </c>
      <c r="B362" s="3">
        <f>IFERROR(IF(OR($A362="",NOT(ISTEXT($A362))),"",'Materials'!$B$154),"")</f>
        <v/>
      </c>
      <c r="C362" s="3">
        <f>IFERROR(IF(OR($A362="",NOT(ISTEXT($A362))),"",'Materials'!$C$154),"")</f>
        <v/>
      </c>
      <c r="D362" s="6">
        <f>IFERROR(IF(OR($A362="",NOT(ISTEXT($A362))),"",'Materials'!$D$154),"")</f>
        <v/>
      </c>
      <c r="E362" s="3">
        <f>IFERROR(IF(OR($A362="",NOT(ISTEXT($A362))),"",'Materials'!$E$154),"")</f>
        <v/>
      </c>
      <c r="F362" s="7">
        <f>IFERROR(IF(OR($A362="",NOT(ISTEXT($A362))),"",'Materials'!$F$154),"")</f>
        <v/>
      </c>
      <c r="G362" s="7">
        <f>IFERROR(IF(OR($A362="",NOT(ISTEXT($A362))),"",'Materials'!$G$154),"")</f>
        <v/>
      </c>
      <c r="H362" s="7">
        <f>IFERROR(IF(OR($A362="",NOT(ISTEXT($A362))),"",'Materials'!$H$154),"")</f>
        <v/>
      </c>
      <c r="I362" s="7">
        <f>IFERROR(IF(OR($A362="",NOT(ISTEXT($A362))),"",'Materials'!$I$154),"")</f>
        <v/>
      </c>
      <c r="J362" s="7">
        <f>IFERROR(IF(OR($A362="",NOT(ISTEXT($A362))),"",'Materials'!$J$154),"")</f>
        <v/>
      </c>
      <c r="K362" s="7">
        <f>IFERROR(IF(OR($A362="",NOT(ISTEXT($A362))),"",'Materials'!$K$154),"")</f>
        <v/>
      </c>
      <c r="L362" s="7">
        <f>IFERROR(IF(OR($A362="",NOT(ISTEXT($A362))),"",'Materials'!$L$154),"")</f>
        <v/>
      </c>
      <c r="M362" s="6">
        <f>IFERROR(IF(OR($A362="",NOT(ISTEXT($A362))),"",'Materials'!$M$154),"")</f>
        <v/>
      </c>
    </row>
    <row r="363" ht="28" customHeight="1">
      <c r="A363" s="6">
        <f>IFERROR(IF(AND(ISTEXT($B$211),$B$211&lt;&gt;"",ISTEXT('Materials'!$A$155),'Materials'!$A$155&lt;&gt;"",ISTEXT('Materials'!$E$155),'Materials'!$E$155=$B$211),'Materials'!$A$155,""),"")</f>
        <v/>
      </c>
      <c r="B363" s="3">
        <f>IFERROR(IF(OR($A363="",NOT(ISTEXT($A363))),"",'Materials'!$B$155),"")</f>
        <v/>
      </c>
      <c r="C363" s="3">
        <f>IFERROR(IF(OR($A363="",NOT(ISTEXT($A363))),"",'Materials'!$C$155),"")</f>
        <v/>
      </c>
      <c r="D363" s="6">
        <f>IFERROR(IF(OR($A363="",NOT(ISTEXT($A363))),"",'Materials'!$D$155),"")</f>
        <v/>
      </c>
      <c r="E363" s="3">
        <f>IFERROR(IF(OR($A363="",NOT(ISTEXT($A363))),"",'Materials'!$E$155),"")</f>
        <v/>
      </c>
      <c r="F363" s="7">
        <f>IFERROR(IF(OR($A363="",NOT(ISTEXT($A363))),"",'Materials'!$F$155),"")</f>
        <v/>
      </c>
      <c r="G363" s="7">
        <f>IFERROR(IF(OR($A363="",NOT(ISTEXT($A363))),"",'Materials'!$G$155),"")</f>
        <v/>
      </c>
      <c r="H363" s="7">
        <f>IFERROR(IF(OR($A363="",NOT(ISTEXT($A363))),"",'Materials'!$H$155),"")</f>
        <v/>
      </c>
      <c r="I363" s="7">
        <f>IFERROR(IF(OR($A363="",NOT(ISTEXT($A363))),"",'Materials'!$I$155),"")</f>
        <v/>
      </c>
      <c r="J363" s="7">
        <f>IFERROR(IF(OR($A363="",NOT(ISTEXT($A363))),"",'Materials'!$J$155),"")</f>
        <v/>
      </c>
      <c r="K363" s="7">
        <f>IFERROR(IF(OR($A363="",NOT(ISTEXT($A363))),"",'Materials'!$K$155),"")</f>
        <v/>
      </c>
      <c r="L363" s="7">
        <f>IFERROR(IF(OR($A363="",NOT(ISTEXT($A363))),"",'Materials'!$L$155),"")</f>
        <v/>
      </c>
      <c r="M363" s="6">
        <f>IFERROR(IF(OR($A363="",NOT(ISTEXT($A363))),"",'Materials'!$M$155),"")</f>
        <v/>
      </c>
    </row>
    <row r="364" ht="28" customHeight="1">
      <c r="A364" s="6">
        <f>IFERROR(IF(AND(ISTEXT($B$211),$B$211&lt;&gt;"",ISTEXT('Materials'!$A$156),'Materials'!$A$156&lt;&gt;"",ISTEXT('Materials'!$E$156),'Materials'!$E$156=$B$211),'Materials'!$A$156,""),"")</f>
        <v/>
      </c>
      <c r="B364" s="3">
        <f>IFERROR(IF(OR($A364="",NOT(ISTEXT($A364))),"",'Materials'!$B$156),"")</f>
        <v/>
      </c>
      <c r="C364" s="3">
        <f>IFERROR(IF(OR($A364="",NOT(ISTEXT($A364))),"",'Materials'!$C$156),"")</f>
        <v/>
      </c>
      <c r="D364" s="6">
        <f>IFERROR(IF(OR($A364="",NOT(ISTEXT($A364))),"",'Materials'!$D$156),"")</f>
        <v/>
      </c>
      <c r="E364" s="3">
        <f>IFERROR(IF(OR($A364="",NOT(ISTEXT($A364))),"",'Materials'!$E$156),"")</f>
        <v/>
      </c>
      <c r="F364" s="7">
        <f>IFERROR(IF(OR($A364="",NOT(ISTEXT($A364))),"",'Materials'!$F$156),"")</f>
        <v/>
      </c>
      <c r="G364" s="7">
        <f>IFERROR(IF(OR($A364="",NOT(ISTEXT($A364))),"",'Materials'!$G$156),"")</f>
        <v/>
      </c>
      <c r="H364" s="7">
        <f>IFERROR(IF(OR($A364="",NOT(ISTEXT($A364))),"",'Materials'!$H$156),"")</f>
        <v/>
      </c>
      <c r="I364" s="7">
        <f>IFERROR(IF(OR($A364="",NOT(ISTEXT($A364))),"",'Materials'!$I$156),"")</f>
        <v/>
      </c>
      <c r="J364" s="7">
        <f>IFERROR(IF(OR($A364="",NOT(ISTEXT($A364))),"",'Materials'!$J$156),"")</f>
        <v/>
      </c>
      <c r="K364" s="7">
        <f>IFERROR(IF(OR($A364="",NOT(ISTEXT($A364))),"",'Materials'!$K$156),"")</f>
        <v/>
      </c>
      <c r="L364" s="7">
        <f>IFERROR(IF(OR($A364="",NOT(ISTEXT($A364))),"",'Materials'!$L$156),"")</f>
        <v/>
      </c>
      <c r="M364" s="6">
        <f>IFERROR(IF(OR($A364="",NOT(ISTEXT($A364))),"",'Materials'!$M$156),"")</f>
        <v/>
      </c>
    </row>
    <row r="365" ht="28" customHeight="1">
      <c r="A365" s="6">
        <f>IFERROR(IF(AND(ISTEXT($B$211),$B$211&lt;&gt;"",ISTEXT('Materials'!$A$157),'Materials'!$A$157&lt;&gt;"",ISTEXT('Materials'!$E$157),'Materials'!$E$157=$B$211),'Materials'!$A$157,""),"")</f>
        <v/>
      </c>
      <c r="B365" s="3">
        <f>IFERROR(IF(OR($A365="",NOT(ISTEXT($A365))),"",'Materials'!$B$157),"")</f>
        <v/>
      </c>
      <c r="C365" s="3">
        <f>IFERROR(IF(OR($A365="",NOT(ISTEXT($A365))),"",'Materials'!$C$157),"")</f>
        <v/>
      </c>
      <c r="D365" s="6">
        <f>IFERROR(IF(OR($A365="",NOT(ISTEXT($A365))),"",'Materials'!$D$157),"")</f>
        <v/>
      </c>
      <c r="E365" s="3">
        <f>IFERROR(IF(OR($A365="",NOT(ISTEXT($A365))),"",'Materials'!$E$157),"")</f>
        <v/>
      </c>
      <c r="F365" s="7">
        <f>IFERROR(IF(OR($A365="",NOT(ISTEXT($A365))),"",'Materials'!$F$157),"")</f>
        <v/>
      </c>
      <c r="G365" s="7">
        <f>IFERROR(IF(OR($A365="",NOT(ISTEXT($A365))),"",'Materials'!$G$157),"")</f>
        <v/>
      </c>
      <c r="H365" s="7">
        <f>IFERROR(IF(OR($A365="",NOT(ISTEXT($A365))),"",'Materials'!$H$157),"")</f>
        <v/>
      </c>
      <c r="I365" s="7">
        <f>IFERROR(IF(OR($A365="",NOT(ISTEXT($A365))),"",'Materials'!$I$157),"")</f>
        <v/>
      </c>
      <c r="J365" s="7">
        <f>IFERROR(IF(OR($A365="",NOT(ISTEXT($A365))),"",'Materials'!$J$157),"")</f>
        <v/>
      </c>
      <c r="K365" s="7">
        <f>IFERROR(IF(OR($A365="",NOT(ISTEXT($A365))),"",'Materials'!$K$157),"")</f>
        <v/>
      </c>
      <c r="L365" s="7">
        <f>IFERROR(IF(OR($A365="",NOT(ISTEXT($A365))),"",'Materials'!$L$157),"")</f>
        <v/>
      </c>
      <c r="M365" s="6">
        <f>IFERROR(IF(OR($A365="",NOT(ISTEXT($A365))),"",'Materials'!$M$157),"")</f>
        <v/>
      </c>
    </row>
    <row r="366" ht="28" customHeight="1">
      <c r="A366" s="6">
        <f>IFERROR(IF(AND(ISTEXT($B$211),$B$211&lt;&gt;"",ISTEXT('Materials'!$A$158),'Materials'!$A$158&lt;&gt;"",ISTEXT('Materials'!$E$158),'Materials'!$E$158=$B$211),'Materials'!$A$158,""),"")</f>
        <v/>
      </c>
      <c r="B366" s="3">
        <f>IFERROR(IF(OR($A366="",NOT(ISTEXT($A366))),"",'Materials'!$B$158),"")</f>
        <v/>
      </c>
      <c r="C366" s="3">
        <f>IFERROR(IF(OR($A366="",NOT(ISTEXT($A366))),"",'Materials'!$C$158),"")</f>
        <v/>
      </c>
      <c r="D366" s="6">
        <f>IFERROR(IF(OR($A366="",NOT(ISTEXT($A366))),"",'Materials'!$D$158),"")</f>
        <v/>
      </c>
      <c r="E366" s="3">
        <f>IFERROR(IF(OR($A366="",NOT(ISTEXT($A366))),"",'Materials'!$E$158),"")</f>
        <v/>
      </c>
      <c r="F366" s="7">
        <f>IFERROR(IF(OR($A366="",NOT(ISTEXT($A366))),"",'Materials'!$F$158),"")</f>
        <v/>
      </c>
      <c r="G366" s="7">
        <f>IFERROR(IF(OR($A366="",NOT(ISTEXT($A366))),"",'Materials'!$G$158),"")</f>
        <v/>
      </c>
      <c r="H366" s="7">
        <f>IFERROR(IF(OR($A366="",NOT(ISTEXT($A366))),"",'Materials'!$H$158),"")</f>
        <v/>
      </c>
      <c r="I366" s="7">
        <f>IFERROR(IF(OR($A366="",NOT(ISTEXT($A366))),"",'Materials'!$I$158),"")</f>
        <v/>
      </c>
      <c r="J366" s="7">
        <f>IFERROR(IF(OR($A366="",NOT(ISTEXT($A366))),"",'Materials'!$J$158),"")</f>
        <v/>
      </c>
      <c r="K366" s="7">
        <f>IFERROR(IF(OR($A366="",NOT(ISTEXT($A366))),"",'Materials'!$K$158),"")</f>
        <v/>
      </c>
      <c r="L366" s="7">
        <f>IFERROR(IF(OR($A366="",NOT(ISTEXT($A366))),"",'Materials'!$L$158),"")</f>
        <v/>
      </c>
      <c r="M366" s="6">
        <f>IFERROR(IF(OR($A366="",NOT(ISTEXT($A366))),"",'Materials'!$M$158),"")</f>
        <v/>
      </c>
    </row>
    <row r="367" ht="28" customHeight="1">
      <c r="A367" s="6">
        <f>IFERROR(IF(AND(ISTEXT($B$211),$B$211&lt;&gt;"",ISTEXT('Materials'!$A$159),'Materials'!$A$159&lt;&gt;"",ISTEXT('Materials'!$E$159),'Materials'!$E$159=$B$211),'Materials'!$A$159,""),"")</f>
        <v/>
      </c>
      <c r="B367" s="3">
        <f>IFERROR(IF(OR($A367="",NOT(ISTEXT($A367))),"",'Materials'!$B$159),"")</f>
        <v/>
      </c>
      <c r="C367" s="3">
        <f>IFERROR(IF(OR($A367="",NOT(ISTEXT($A367))),"",'Materials'!$C$159),"")</f>
        <v/>
      </c>
      <c r="D367" s="6">
        <f>IFERROR(IF(OR($A367="",NOT(ISTEXT($A367))),"",'Materials'!$D$159),"")</f>
        <v/>
      </c>
      <c r="E367" s="3">
        <f>IFERROR(IF(OR($A367="",NOT(ISTEXT($A367))),"",'Materials'!$E$159),"")</f>
        <v/>
      </c>
      <c r="F367" s="7">
        <f>IFERROR(IF(OR($A367="",NOT(ISTEXT($A367))),"",'Materials'!$F$159),"")</f>
        <v/>
      </c>
      <c r="G367" s="7">
        <f>IFERROR(IF(OR($A367="",NOT(ISTEXT($A367))),"",'Materials'!$G$159),"")</f>
        <v/>
      </c>
      <c r="H367" s="7">
        <f>IFERROR(IF(OR($A367="",NOT(ISTEXT($A367))),"",'Materials'!$H$159),"")</f>
        <v/>
      </c>
      <c r="I367" s="7">
        <f>IFERROR(IF(OR($A367="",NOT(ISTEXT($A367))),"",'Materials'!$I$159),"")</f>
        <v/>
      </c>
      <c r="J367" s="7">
        <f>IFERROR(IF(OR($A367="",NOT(ISTEXT($A367))),"",'Materials'!$J$159),"")</f>
        <v/>
      </c>
      <c r="K367" s="7">
        <f>IFERROR(IF(OR($A367="",NOT(ISTEXT($A367))),"",'Materials'!$K$159),"")</f>
        <v/>
      </c>
      <c r="L367" s="7">
        <f>IFERROR(IF(OR($A367="",NOT(ISTEXT($A367))),"",'Materials'!$L$159),"")</f>
        <v/>
      </c>
      <c r="M367" s="6">
        <f>IFERROR(IF(OR($A367="",NOT(ISTEXT($A367))),"",'Materials'!$M$159),"")</f>
        <v/>
      </c>
    </row>
    <row r="368" ht="28" customHeight="1">
      <c r="A368" s="6">
        <f>IFERROR(IF(AND(ISTEXT($B$211),$B$211&lt;&gt;"",ISTEXT('Materials'!$A$160),'Materials'!$A$160&lt;&gt;"",ISTEXT('Materials'!$E$160),'Materials'!$E$160=$B$211),'Materials'!$A$160,""),"")</f>
        <v/>
      </c>
      <c r="B368" s="3">
        <f>IFERROR(IF(OR($A368="",NOT(ISTEXT($A368))),"",'Materials'!$B$160),"")</f>
        <v/>
      </c>
      <c r="C368" s="3">
        <f>IFERROR(IF(OR($A368="",NOT(ISTEXT($A368))),"",'Materials'!$C$160),"")</f>
        <v/>
      </c>
      <c r="D368" s="6">
        <f>IFERROR(IF(OR($A368="",NOT(ISTEXT($A368))),"",'Materials'!$D$160),"")</f>
        <v/>
      </c>
      <c r="E368" s="3">
        <f>IFERROR(IF(OR($A368="",NOT(ISTEXT($A368))),"",'Materials'!$E$160),"")</f>
        <v/>
      </c>
      <c r="F368" s="7">
        <f>IFERROR(IF(OR($A368="",NOT(ISTEXT($A368))),"",'Materials'!$F$160),"")</f>
        <v/>
      </c>
      <c r="G368" s="7">
        <f>IFERROR(IF(OR($A368="",NOT(ISTEXT($A368))),"",'Materials'!$G$160),"")</f>
        <v/>
      </c>
      <c r="H368" s="7">
        <f>IFERROR(IF(OR($A368="",NOT(ISTEXT($A368))),"",'Materials'!$H$160),"")</f>
        <v/>
      </c>
      <c r="I368" s="7">
        <f>IFERROR(IF(OR($A368="",NOT(ISTEXT($A368))),"",'Materials'!$I$160),"")</f>
        <v/>
      </c>
      <c r="J368" s="7">
        <f>IFERROR(IF(OR($A368="",NOT(ISTEXT($A368))),"",'Materials'!$J$160),"")</f>
        <v/>
      </c>
      <c r="K368" s="7">
        <f>IFERROR(IF(OR($A368="",NOT(ISTEXT($A368))),"",'Materials'!$K$160),"")</f>
        <v/>
      </c>
      <c r="L368" s="7">
        <f>IFERROR(IF(OR($A368="",NOT(ISTEXT($A368))),"",'Materials'!$L$160),"")</f>
        <v/>
      </c>
      <c r="M368" s="6">
        <f>IFERROR(IF(OR($A368="",NOT(ISTEXT($A368))),"",'Materials'!$M$160),"")</f>
        <v/>
      </c>
    </row>
    <row r="369" ht="28" customHeight="1">
      <c r="A369" s="6">
        <f>IFERROR(IF(AND(ISTEXT($B$211),$B$211&lt;&gt;"",ISTEXT('Materials'!$A$161),'Materials'!$A$161&lt;&gt;"",ISTEXT('Materials'!$E$161),'Materials'!$E$161=$B$211),'Materials'!$A$161,""),"")</f>
        <v/>
      </c>
      <c r="B369" s="3">
        <f>IFERROR(IF(OR($A369="",NOT(ISTEXT($A369))),"",'Materials'!$B$161),"")</f>
        <v/>
      </c>
      <c r="C369" s="3">
        <f>IFERROR(IF(OR($A369="",NOT(ISTEXT($A369))),"",'Materials'!$C$161),"")</f>
        <v/>
      </c>
      <c r="D369" s="6">
        <f>IFERROR(IF(OR($A369="",NOT(ISTEXT($A369))),"",'Materials'!$D$161),"")</f>
        <v/>
      </c>
      <c r="E369" s="3">
        <f>IFERROR(IF(OR($A369="",NOT(ISTEXT($A369))),"",'Materials'!$E$161),"")</f>
        <v/>
      </c>
      <c r="F369" s="7">
        <f>IFERROR(IF(OR($A369="",NOT(ISTEXT($A369))),"",'Materials'!$F$161),"")</f>
        <v/>
      </c>
      <c r="G369" s="7">
        <f>IFERROR(IF(OR($A369="",NOT(ISTEXT($A369))),"",'Materials'!$G$161),"")</f>
        <v/>
      </c>
      <c r="H369" s="7">
        <f>IFERROR(IF(OR($A369="",NOT(ISTEXT($A369))),"",'Materials'!$H$161),"")</f>
        <v/>
      </c>
      <c r="I369" s="7">
        <f>IFERROR(IF(OR($A369="",NOT(ISTEXT($A369))),"",'Materials'!$I$161),"")</f>
        <v/>
      </c>
      <c r="J369" s="7">
        <f>IFERROR(IF(OR($A369="",NOT(ISTEXT($A369))),"",'Materials'!$J$161),"")</f>
        <v/>
      </c>
      <c r="K369" s="7">
        <f>IFERROR(IF(OR($A369="",NOT(ISTEXT($A369))),"",'Materials'!$K$161),"")</f>
        <v/>
      </c>
      <c r="L369" s="7">
        <f>IFERROR(IF(OR($A369="",NOT(ISTEXT($A369))),"",'Materials'!$L$161),"")</f>
        <v/>
      </c>
      <c r="M369" s="6">
        <f>IFERROR(IF(OR($A369="",NOT(ISTEXT($A369))),"",'Materials'!$M$161),"")</f>
        <v/>
      </c>
    </row>
    <row r="370" ht="28" customHeight="1">
      <c r="A370" s="6">
        <f>IFERROR(IF(AND(ISTEXT($B$211),$B$211&lt;&gt;"",ISTEXT('Materials'!$A$162),'Materials'!$A$162&lt;&gt;"",ISTEXT('Materials'!$E$162),'Materials'!$E$162=$B$211),'Materials'!$A$162,""),"")</f>
        <v/>
      </c>
      <c r="B370" s="3">
        <f>IFERROR(IF(OR($A370="",NOT(ISTEXT($A370))),"",'Materials'!$B$162),"")</f>
        <v/>
      </c>
      <c r="C370" s="3">
        <f>IFERROR(IF(OR($A370="",NOT(ISTEXT($A370))),"",'Materials'!$C$162),"")</f>
        <v/>
      </c>
      <c r="D370" s="6">
        <f>IFERROR(IF(OR($A370="",NOT(ISTEXT($A370))),"",'Materials'!$D$162),"")</f>
        <v/>
      </c>
      <c r="E370" s="3">
        <f>IFERROR(IF(OR($A370="",NOT(ISTEXT($A370))),"",'Materials'!$E$162),"")</f>
        <v/>
      </c>
      <c r="F370" s="7">
        <f>IFERROR(IF(OR($A370="",NOT(ISTEXT($A370))),"",'Materials'!$F$162),"")</f>
        <v/>
      </c>
      <c r="G370" s="7">
        <f>IFERROR(IF(OR($A370="",NOT(ISTEXT($A370))),"",'Materials'!$G$162),"")</f>
        <v/>
      </c>
      <c r="H370" s="7">
        <f>IFERROR(IF(OR($A370="",NOT(ISTEXT($A370))),"",'Materials'!$H$162),"")</f>
        <v/>
      </c>
      <c r="I370" s="7">
        <f>IFERROR(IF(OR($A370="",NOT(ISTEXT($A370))),"",'Materials'!$I$162),"")</f>
        <v/>
      </c>
      <c r="J370" s="7">
        <f>IFERROR(IF(OR($A370="",NOT(ISTEXT($A370))),"",'Materials'!$J$162),"")</f>
        <v/>
      </c>
      <c r="K370" s="7">
        <f>IFERROR(IF(OR($A370="",NOT(ISTEXT($A370))),"",'Materials'!$K$162),"")</f>
        <v/>
      </c>
      <c r="L370" s="7">
        <f>IFERROR(IF(OR($A370="",NOT(ISTEXT($A370))),"",'Materials'!$L$162),"")</f>
        <v/>
      </c>
      <c r="M370" s="6">
        <f>IFERROR(IF(OR($A370="",NOT(ISTEXT($A370))),"",'Materials'!$M$162),"")</f>
        <v/>
      </c>
    </row>
    <row r="371" ht="28" customHeight="1">
      <c r="A371" s="6">
        <f>IFERROR(IF(AND(ISTEXT($B$211),$B$211&lt;&gt;"",ISTEXT('Materials'!$A$163),'Materials'!$A$163&lt;&gt;"",ISTEXT('Materials'!$E$163),'Materials'!$E$163=$B$211),'Materials'!$A$163,""),"")</f>
        <v/>
      </c>
      <c r="B371" s="3">
        <f>IFERROR(IF(OR($A371="",NOT(ISTEXT($A371))),"",'Materials'!$B$163),"")</f>
        <v/>
      </c>
      <c r="C371" s="3">
        <f>IFERROR(IF(OR($A371="",NOT(ISTEXT($A371))),"",'Materials'!$C$163),"")</f>
        <v/>
      </c>
      <c r="D371" s="6">
        <f>IFERROR(IF(OR($A371="",NOT(ISTEXT($A371))),"",'Materials'!$D$163),"")</f>
        <v/>
      </c>
      <c r="E371" s="3">
        <f>IFERROR(IF(OR($A371="",NOT(ISTEXT($A371))),"",'Materials'!$E$163),"")</f>
        <v/>
      </c>
      <c r="F371" s="7">
        <f>IFERROR(IF(OR($A371="",NOT(ISTEXT($A371))),"",'Materials'!$F$163),"")</f>
        <v/>
      </c>
      <c r="G371" s="7">
        <f>IFERROR(IF(OR($A371="",NOT(ISTEXT($A371))),"",'Materials'!$G$163),"")</f>
        <v/>
      </c>
      <c r="H371" s="7">
        <f>IFERROR(IF(OR($A371="",NOT(ISTEXT($A371))),"",'Materials'!$H$163),"")</f>
        <v/>
      </c>
      <c r="I371" s="7">
        <f>IFERROR(IF(OR($A371="",NOT(ISTEXT($A371))),"",'Materials'!$I$163),"")</f>
        <v/>
      </c>
      <c r="J371" s="7">
        <f>IFERROR(IF(OR($A371="",NOT(ISTEXT($A371))),"",'Materials'!$J$163),"")</f>
        <v/>
      </c>
      <c r="K371" s="7">
        <f>IFERROR(IF(OR($A371="",NOT(ISTEXT($A371))),"",'Materials'!$K$163),"")</f>
        <v/>
      </c>
      <c r="L371" s="7">
        <f>IFERROR(IF(OR($A371="",NOT(ISTEXT($A371))),"",'Materials'!$L$163),"")</f>
        <v/>
      </c>
      <c r="M371" s="6">
        <f>IFERROR(IF(OR($A371="",NOT(ISTEXT($A371))),"",'Materials'!$M$163),"")</f>
        <v/>
      </c>
    </row>
    <row r="372" ht="28" customHeight="1">
      <c r="A372" s="6">
        <f>IFERROR(IF(AND(ISTEXT($B$211),$B$211&lt;&gt;"",ISTEXT('Materials'!$A$164),'Materials'!$A$164&lt;&gt;"",ISTEXT('Materials'!$E$164),'Materials'!$E$164=$B$211),'Materials'!$A$164,""),"")</f>
        <v/>
      </c>
      <c r="B372" s="3">
        <f>IFERROR(IF(OR($A372="",NOT(ISTEXT($A372))),"",'Materials'!$B$164),"")</f>
        <v/>
      </c>
      <c r="C372" s="3">
        <f>IFERROR(IF(OR($A372="",NOT(ISTEXT($A372))),"",'Materials'!$C$164),"")</f>
        <v/>
      </c>
      <c r="D372" s="6">
        <f>IFERROR(IF(OR($A372="",NOT(ISTEXT($A372))),"",'Materials'!$D$164),"")</f>
        <v/>
      </c>
      <c r="E372" s="3">
        <f>IFERROR(IF(OR($A372="",NOT(ISTEXT($A372))),"",'Materials'!$E$164),"")</f>
        <v/>
      </c>
      <c r="F372" s="7">
        <f>IFERROR(IF(OR($A372="",NOT(ISTEXT($A372))),"",'Materials'!$F$164),"")</f>
        <v/>
      </c>
      <c r="G372" s="7">
        <f>IFERROR(IF(OR($A372="",NOT(ISTEXT($A372))),"",'Materials'!$G$164),"")</f>
        <v/>
      </c>
      <c r="H372" s="7">
        <f>IFERROR(IF(OR($A372="",NOT(ISTEXT($A372))),"",'Materials'!$H$164),"")</f>
        <v/>
      </c>
      <c r="I372" s="7">
        <f>IFERROR(IF(OR($A372="",NOT(ISTEXT($A372))),"",'Materials'!$I$164),"")</f>
        <v/>
      </c>
      <c r="J372" s="7">
        <f>IFERROR(IF(OR($A372="",NOT(ISTEXT($A372))),"",'Materials'!$J$164),"")</f>
        <v/>
      </c>
      <c r="K372" s="7">
        <f>IFERROR(IF(OR($A372="",NOT(ISTEXT($A372))),"",'Materials'!$K$164),"")</f>
        <v/>
      </c>
      <c r="L372" s="7">
        <f>IFERROR(IF(OR($A372="",NOT(ISTEXT($A372))),"",'Materials'!$L$164),"")</f>
        <v/>
      </c>
      <c r="M372" s="6">
        <f>IFERROR(IF(OR($A372="",NOT(ISTEXT($A372))),"",'Materials'!$M$164),"")</f>
        <v/>
      </c>
    </row>
    <row r="373" ht="28" customHeight="1">
      <c r="A373" s="6">
        <f>IFERROR(IF(AND(ISTEXT($B$211),$B$211&lt;&gt;"",ISTEXT('Materials'!$A$165),'Materials'!$A$165&lt;&gt;"",ISTEXT('Materials'!$E$165),'Materials'!$E$165=$B$211),'Materials'!$A$165,""),"")</f>
        <v/>
      </c>
      <c r="B373" s="3">
        <f>IFERROR(IF(OR($A373="",NOT(ISTEXT($A373))),"",'Materials'!$B$165),"")</f>
        <v/>
      </c>
      <c r="C373" s="3">
        <f>IFERROR(IF(OR($A373="",NOT(ISTEXT($A373))),"",'Materials'!$C$165),"")</f>
        <v/>
      </c>
      <c r="D373" s="6">
        <f>IFERROR(IF(OR($A373="",NOT(ISTEXT($A373))),"",'Materials'!$D$165),"")</f>
        <v/>
      </c>
      <c r="E373" s="3">
        <f>IFERROR(IF(OR($A373="",NOT(ISTEXT($A373))),"",'Materials'!$E$165),"")</f>
        <v/>
      </c>
      <c r="F373" s="7">
        <f>IFERROR(IF(OR($A373="",NOT(ISTEXT($A373))),"",'Materials'!$F$165),"")</f>
        <v/>
      </c>
      <c r="G373" s="7">
        <f>IFERROR(IF(OR($A373="",NOT(ISTEXT($A373))),"",'Materials'!$G$165),"")</f>
        <v/>
      </c>
      <c r="H373" s="7">
        <f>IFERROR(IF(OR($A373="",NOT(ISTEXT($A373))),"",'Materials'!$H$165),"")</f>
        <v/>
      </c>
      <c r="I373" s="7">
        <f>IFERROR(IF(OR($A373="",NOT(ISTEXT($A373))),"",'Materials'!$I$165),"")</f>
        <v/>
      </c>
      <c r="J373" s="7">
        <f>IFERROR(IF(OR($A373="",NOT(ISTEXT($A373))),"",'Materials'!$J$165),"")</f>
        <v/>
      </c>
      <c r="K373" s="7">
        <f>IFERROR(IF(OR($A373="",NOT(ISTEXT($A373))),"",'Materials'!$K$165),"")</f>
        <v/>
      </c>
      <c r="L373" s="7">
        <f>IFERROR(IF(OR($A373="",NOT(ISTEXT($A373))),"",'Materials'!$L$165),"")</f>
        <v/>
      </c>
      <c r="M373" s="6">
        <f>IFERROR(IF(OR($A373="",NOT(ISTEXT($A373))),"",'Materials'!$M$165),"")</f>
        <v/>
      </c>
    </row>
    <row r="374" ht="28" customHeight="1">
      <c r="A374" s="6">
        <f>IFERROR(IF(AND(ISTEXT($B$211),$B$211&lt;&gt;"",ISTEXT('Materials'!$A$166),'Materials'!$A$166&lt;&gt;"",ISTEXT('Materials'!$E$166),'Materials'!$E$166=$B$211),'Materials'!$A$166,""),"")</f>
        <v/>
      </c>
      <c r="B374" s="3">
        <f>IFERROR(IF(OR($A374="",NOT(ISTEXT($A374))),"",'Materials'!$B$166),"")</f>
        <v/>
      </c>
      <c r="C374" s="3">
        <f>IFERROR(IF(OR($A374="",NOT(ISTEXT($A374))),"",'Materials'!$C$166),"")</f>
        <v/>
      </c>
      <c r="D374" s="6">
        <f>IFERROR(IF(OR($A374="",NOT(ISTEXT($A374))),"",'Materials'!$D$166),"")</f>
        <v/>
      </c>
      <c r="E374" s="3">
        <f>IFERROR(IF(OR($A374="",NOT(ISTEXT($A374))),"",'Materials'!$E$166),"")</f>
        <v/>
      </c>
      <c r="F374" s="7">
        <f>IFERROR(IF(OR($A374="",NOT(ISTEXT($A374))),"",'Materials'!$F$166),"")</f>
        <v/>
      </c>
      <c r="G374" s="7">
        <f>IFERROR(IF(OR($A374="",NOT(ISTEXT($A374))),"",'Materials'!$G$166),"")</f>
        <v/>
      </c>
      <c r="H374" s="7">
        <f>IFERROR(IF(OR($A374="",NOT(ISTEXT($A374))),"",'Materials'!$H$166),"")</f>
        <v/>
      </c>
      <c r="I374" s="7">
        <f>IFERROR(IF(OR($A374="",NOT(ISTEXT($A374))),"",'Materials'!$I$166),"")</f>
        <v/>
      </c>
      <c r="J374" s="7">
        <f>IFERROR(IF(OR($A374="",NOT(ISTEXT($A374))),"",'Materials'!$J$166),"")</f>
        <v/>
      </c>
      <c r="K374" s="7">
        <f>IFERROR(IF(OR($A374="",NOT(ISTEXT($A374))),"",'Materials'!$K$166),"")</f>
        <v/>
      </c>
      <c r="L374" s="7">
        <f>IFERROR(IF(OR($A374="",NOT(ISTEXT($A374))),"",'Materials'!$L$166),"")</f>
        <v/>
      </c>
      <c r="M374" s="6">
        <f>IFERROR(IF(OR($A374="",NOT(ISTEXT($A374))),"",'Materials'!$M$166),"")</f>
        <v/>
      </c>
    </row>
    <row r="375" ht="28" customHeight="1">
      <c r="A375" s="6">
        <f>IFERROR(IF(AND(ISTEXT($B$211),$B$211&lt;&gt;"",ISTEXT('Materials'!$A$167),'Materials'!$A$167&lt;&gt;"",ISTEXT('Materials'!$E$167),'Materials'!$E$167=$B$211),'Materials'!$A$167,""),"")</f>
        <v/>
      </c>
      <c r="B375" s="3">
        <f>IFERROR(IF(OR($A375="",NOT(ISTEXT($A375))),"",'Materials'!$B$167),"")</f>
        <v/>
      </c>
      <c r="C375" s="3">
        <f>IFERROR(IF(OR($A375="",NOT(ISTEXT($A375))),"",'Materials'!$C$167),"")</f>
        <v/>
      </c>
      <c r="D375" s="6">
        <f>IFERROR(IF(OR($A375="",NOT(ISTEXT($A375))),"",'Materials'!$D$167),"")</f>
        <v/>
      </c>
      <c r="E375" s="3">
        <f>IFERROR(IF(OR($A375="",NOT(ISTEXT($A375))),"",'Materials'!$E$167),"")</f>
        <v/>
      </c>
      <c r="F375" s="7">
        <f>IFERROR(IF(OR($A375="",NOT(ISTEXT($A375))),"",'Materials'!$F$167),"")</f>
        <v/>
      </c>
      <c r="G375" s="7">
        <f>IFERROR(IF(OR($A375="",NOT(ISTEXT($A375))),"",'Materials'!$G$167),"")</f>
        <v/>
      </c>
      <c r="H375" s="7">
        <f>IFERROR(IF(OR($A375="",NOT(ISTEXT($A375))),"",'Materials'!$H$167),"")</f>
        <v/>
      </c>
      <c r="I375" s="7">
        <f>IFERROR(IF(OR($A375="",NOT(ISTEXT($A375))),"",'Materials'!$I$167),"")</f>
        <v/>
      </c>
      <c r="J375" s="7">
        <f>IFERROR(IF(OR($A375="",NOT(ISTEXT($A375))),"",'Materials'!$J$167),"")</f>
        <v/>
      </c>
      <c r="K375" s="7">
        <f>IFERROR(IF(OR($A375="",NOT(ISTEXT($A375))),"",'Materials'!$K$167),"")</f>
        <v/>
      </c>
      <c r="L375" s="7">
        <f>IFERROR(IF(OR($A375="",NOT(ISTEXT($A375))),"",'Materials'!$L$167),"")</f>
        <v/>
      </c>
      <c r="M375" s="6">
        <f>IFERROR(IF(OR($A375="",NOT(ISTEXT($A375))),"",'Materials'!$M$167),"")</f>
        <v/>
      </c>
    </row>
    <row r="376" ht="28" customHeight="1">
      <c r="A376" s="6">
        <f>IFERROR(IF(AND(ISTEXT($B$211),$B$211&lt;&gt;"",ISTEXT('Materials'!$A$168),'Materials'!$A$168&lt;&gt;"",ISTEXT('Materials'!$E$168),'Materials'!$E$168=$B$211),'Materials'!$A$168,""),"")</f>
        <v/>
      </c>
      <c r="B376" s="3">
        <f>IFERROR(IF(OR($A376="",NOT(ISTEXT($A376))),"",'Materials'!$B$168),"")</f>
        <v/>
      </c>
      <c r="C376" s="3">
        <f>IFERROR(IF(OR($A376="",NOT(ISTEXT($A376))),"",'Materials'!$C$168),"")</f>
        <v/>
      </c>
      <c r="D376" s="6">
        <f>IFERROR(IF(OR($A376="",NOT(ISTEXT($A376))),"",'Materials'!$D$168),"")</f>
        <v/>
      </c>
      <c r="E376" s="3">
        <f>IFERROR(IF(OR($A376="",NOT(ISTEXT($A376))),"",'Materials'!$E$168),"")</f>
        <v/>
      </c>
      <c r="F376" s="7">
        <f>IFERROR(IF(OR($A376="",NOT(ISTEXT($A376))),"",'Materials'!$F$168),"")</f>
        <v/>
      </c>
      <c r="G376" s="7">
        <f>IFERROR(IF(OR($A376="",NOT(ISTEXT($A376))),"",'Materials'!$G$168),"")</f>
        <v/>
      </c>
      <c r="H376" s="7">
        <f>IFERROR(IF(OR($A376="",NOT(ISTEXT($A376))),"",'Materials'!$H$168),"")</f>
        <v/>
      </c>
      <c r="I376" s="7">
        <f>IFERROR(IF(OR($A376="",NOT(ISTEXT($A376))),"",'Materials'!$I$168),"")</f>
        <v/>
      </c>
      <c r="J376" s="7">
        <f>IFERROR(IF(OR($A376="",NOT(ISTEXT($A376))),"",'Materials'!$J$168),"")</f>
        <v/>
      </c>
      <c r="K376" s="7">
        <f>IFERROR(IF(OR($A376="",NOT(ISTEXT($A376))),"",'Materials'!$K$168),"")</f>
        <v/>
      </c>
      <c r="L376" s="7">
        <f>IFERROR(IF(OR($A376="",NOT(ISTEXT($A376))),"",'Materials'!$L$168),"")</f>
        <v/>
      </c>
      <c r="M376" s="6">
        <f>IFERROR(IF(OR($A376="",NOT(ISTEXT($A376))),"",'Materials'!$M$168),"")</f>
        <v/>
      </c>
    </row>
    <row r="377" ht="28" customHeight="1">
      <c r="A377" s="6">
        <f>IFERROR(IF(AND(ISTEXT($B$211),$B$211&lt;&gt;"",ISTEXT('Materials'!$A$169),'Materials'!$A$169&lt;&gt;"",ISTEXT('Materials'!$E$169),'Materials'!$E$169=$B$211),'Materials'!$A$169,""),"")</f>
        <v/>
      </c>
      <c r="B377" s="3">
        <f>IFERROR(IF(OR($A377="",NOT(ISTEXT($A377))),"",'Materials'!$B$169),"")</f>
        <v/>
      </c>
      <c r="C377" s="3">
        <f>IFERROR(IF(OR($A377="",NOT(ISTEXT($A377))),"",'Materials'!$C$169),"")</f>
        <v/>
      </c>
      <c r="D377" s="6">
        <f>IFERROR(IF(OR($A377="",NOT(ISTEXT($A377))),"",'Materials'!$D$169),"")</f>
        <v/>
      </c>
      <c r="E377" s="3">
        <f>IFERROR(IF(OR($A377="",NOT(ISTEXT($A377))),"",'Materials'!$E$169),"")</f>
        <v/>
      </c>
      <c r="F377" s="7">
        <f>IFERROR(IF(OR($A377="",NOT(ISTEXT($A377))),"",'Materials'!$F$169),"")</f>
        <v/>
      </c>
      <c r="G377" s="7">
        <f>IFERROR(IF(OR($A377="",NOT(ISTEXT($A377))),"",'Materials'!$G$169),"")</f>
        <v/>
      </c>
      <c r="H377" s="7">
        <f>IFERROR(IF(OR($A377="",NOT(ISTEXT($A377))),"",'Materials'!$H$169),"")</f>
        <v/>
      </c>
      <c r="I377" s="7">
        <f>IFERROR(IF(OR($A377="",NOT(ISTEXT($A377))),"",'Materials'!$I$169),"")</f>
        <v/>
      </c>
      <c r="J377" s="7">
        <f>IFERROR(IF(OR($A377="",NOT(ISTEXT($A377))),"",'Materials'!$J$169),"")</f>
        <v/>
      </c>
      <c r="K377" s="7">
        <f>IFERROR(IF(OR($A377="",NOT(ISTEXT($A377))),"",'Materials'!$K$169),"")</f>
        <v/>
      </c>
      <c r="L377" s="7">
        <f>IFERROR(IF(OR($A377="",NOT(ISTEXT($A377))),"",'Materials'!$L$169),"")</f>
        <v/>
      </c>
      <c r="M377" s="6">
        <f>IFERROR(IF(OR($A377="",NOT(ISTEXT($A377))),"",'Materials'!$M$169),"")</f>
        <v/>
      </c>
    </row>
    <row r="378" ht="28" customHeight="1">
      <c r="A378" s="6">
        <f>IFERROR(IF(AND(ISTEXT($B$211),$B$211&lt;&gt;"",ISTEXT('Materials'!$A$170),'Materials'!$A$170&lt;&gt;"",ISTEXT('Materials'!$E$170),'Materials'!$E$170=$B$211),'Materials'!$A$170,""),"")</f>
        <v/>
      </c>
      <c r="B378" s="3">
        <f>IFERROR(IF(OR($A378="",NOT(ISTEXT($A378))),"",'Materials'!$B$170),"")</f>
        <v/>
      </c>
      <c r="C378" s="3">
        <f>IFERROR(IF(OR($A378="",NOT(ISTEXT($A378))),"",'Materials'!$C$170),"")</f>
        <v/>
      </c>
      <c r="D378" s="6">
        <f>IFERROR(IF(OR($A378="",NOT(ISTEXT($A378))),"",'Materials'!$D$170),"")</f>
        <v/>
      </c>
      <c r="E378" s="3">
        <f>IFERROR(IF(OR($A378="",NOT(ISTEXT($A378))),"",'Materials'!$E$170),"")</f>
        <v/>
      </c>
      <c r="F378" s="7">
        <f>IFERROR(IF(OR($A378="",NOT(ISTEXT($A378))),"",'Materials'!$F$170),"")</f>
        <v/>
      </c>
      <c r="G378" s="7">
        <f>IFERROR(IF(OR($A378="",NOT(ISTEXT($A378))),"",'Materials'!$G$170),"")</f>
        <v/>
      </c>
      <c r="H378" s="7">
        <f>IFERROR(IF(OR($A378="",NOT(ISTEXT($A378))),"",'Materials'!$H$170),"")</f>
        <v/>
      </c>
      <c r="I378" s="7">
        <f>IFERROR(IF(OR($A378="",NOT(ISTEXT($A378))),"",'Materials'!$I$170),"")</f>
        <v/>
      </c>
      <c r="J378" s="7">
        <f>IFERROR(IF(OR($A378="",NOT(ISTEXT($A378))),"",'Materials'!$J$170),"")</f>
        <v/>
      </c>
      <c r="K378" s="7">
        <f>IFERROR(IF(OR($A378="",NOT(ISTEXT($A378))),"",'Materials'!$K$170),"")</f>
        <v/>
      </c>
      <c r="L378" s="7">
        <f>IFERROR(IF(OR($A378="",NOT(ISTEXT($A378))),"",'Materials'!$L$170),"")</f>
        <v/>
      </c>
      <c r="M378" s="6">
        <f>IFERROR(IF(OR($A378="",NOT(ISTEXT($A378))),"",'Materials'!$M$170),"")</f>
        <v/>
      </c>
    </row>
    <row r="379" ht="28" customHeight="1">
      <c r="A379" s="6">
        <f>IFERROR(IF(AND(ISTEXT($B$211),$B$211&lt;&gt;"",ISTEXT('Materials'!$A$171),'Materials'!$A$171&lt;&gt;"",ISTEXT('Materials'!$E$171),'Materials'!$E$171=$B$211),'Materials'!$A$171,""),"")</f>
        <v/>
      </c>
      <c r="B379" s="3">
        <f>IFERROR(IF(OR($A379="",NOT(ISTEXT($A379))),"",'Materials'!$B$171),"")</f>
        <v/>
      </c>
      <c r="C379" s="3">
        <f>IFERROR(IF(OR($A379="",NOT(ISTEXT($A379))),"",'Materials'!$C$171),"")</f>
        <v/>
      </c>
      <c r="D379" s="6">
        <f>IFERROR(IF(OR($A379="",NOT(ISTEXT($A379))),"",'Materials'!$D$171),"")</f>
        <v/>
      </c>
      <c r="E379" s="3">
        <f>IFERROR(IF(OR($A379="",NOT(ISTEXT($A379))),"",'Materials'!$E$171),"")</f>
        <v/>
      </c>
      <c r="F379" s="7">
        <f>IFERROR(IF(OR($A379="",NOT(ISTEXT($A379))),"",'Materials'!$F$171),"")</f>
        <v/>
      </c>
      <c r="G379" s="7">
        <f>IFERROR(IF(OR($A379="",NOT(ISTEXT($A379))),"",'Materials'!$G$171),"")</f>
        <v/>
      </c>
      <c r="H379" s="7">
        <f>IFERROR(IF(OR($A379="",NOT(ISTEXT($A379))),"",'Materials'!$H$171),"")</f>
        <v/>
      </c>
      <c r="I379" s="7">
        <f>IFERROR(IF(OR($A379="",NOT(ISTEXT($A379))),"",'Materials'!$I$171),"")</f>
        <v/>
      </c>
      <c r="J379" s="7">
        <f>IFERROR(IF(OR($A379="",NOT(ISTEXT($A379))),"",'Materials'!$J$171),"")</f>
        <v/>
      </c>
      <c r="K379" s="7">
        <f>IFERROR(IF(OR($A379="",NOT(ISTEXT($A379))),"",'Materials'!$K$171),"")</f>
        <v/>
      </c>
      <c r="L379" s="7">
        <f>IFERROR(IF(OR($A379="",NOT(ISTEXT($A379))),"",'Materials'!$L$171),"")</f>
        <v/>
      </c>
      <c r="M379" s="6">
        <f>IFERROR(IF(OR($A379="",NOT(ISTEXT($A379))),"",'Materials'!$M$171),"")</f>
        <v/>
      </c>
    </row>
    <row r="380" ht="28" customHeight="1">
      <c r="A380" s="6">
        <f>IFERROR(IF(AND(ISTEXT($B$211),$B$211&lt;&gt;"",ISTEXT('Materials'!$A$172),'Materials'!$A$172&lt;&gt;"",ISTEXT('Materials'!$E$172),'Materials'!$E$172=$B$211),'Materials'!$A$172,""),"")</f>
        <v/>
      </c>
      <c r="B380" s="3">
        <f>IFERROR(IF(OR($A380="",NOT(ISTEXT($A380))),"",'Materials'!$B$172),"")</f>
        <v/>
      </c>
      <c r="C380" s="3">
        <f>IFERROR(IF(OR($A380="",NOT(ISTEXT($A380))),"",'Materials'!$C$172),"")</f>
        <v/>
      </c>
      <c r="D380" s="6">
        <f>IFERROR(IF(OR($A380="",NOT(ISTEXT($A380))),"",'Materials'!$D$172),"")</f>
        <v/>
      </c>
      <c r="E380" s="3">
        <f>IFERROR(IF(OR($A380="",NOT(ISTEXT($A380))),"",'Materials'!$E$172),"")</f>
        <v/>
      </c>
      <c r="F380" s="7">
        <f>IFERROR(IF(OR($A380="",NOT(ISTEXT($A380))),"",'Materials'!$F$172),"")</f>
        <v/>
      </c>
      <c r="G380" s="7">
        <f>IFERROR(IF(OR($A380="",NOT(ISTEXT($A380))),"",'Materials'!$G$172),"")</f>
        <v/>
      </c>
      <c r="H380" s="7">
        <f>IFERROR(IF(OR($A380="",NOT(ISTEXT($A380))),"",'Materials'!$H$172),"")</f>
        <v/>
      </c>
      <c r="I380" s="7">
        <f>IFERROR(IF(OR($A380="",NOT(ISTEXT($A380))),"",'Materials'!$I$172),"")</f>
        <v/>
      </c>
      <c r="J380" s="7">
        <f>IFERROR(IF(OR($A380="",NOT(ISTEXT($A380))),"",'Materials'!$J$172),"")</f>
        <v/>
      </c>
      <c r="K380" s="7">
        <f>IFERROR(IF(OR($A380="",NOT(ISTEXT($A380))),"",'Materials'!$K$172),"")</f>
        <v/>
      </c>
      <c r="L380" s="7">
        <f>IFERROR(IF(OR($A380="",NOT(ISTEXT($A380))),"",'Materials'!$L$172),"")</f>
        <v/>
      </c>
      <c r="M380" s="6">
        <f>IFERROR(IF(OR($A380="",NOT(ISTEXT($A380))),"",'Materials'!$M$172),"")</f>
        <v/>
      </c>
    </row>
    <row r="381" ht="28" customHeight="1">
      <c r="A381" s="6">
        <f>IFERROR(IF(AND(ISTEXT($B$211),$B$211&lt;&gt;"",ISTEXT('Materials'!$A$173),'Materials'!$A$173&lt;&gt;"",ISTEXT('Materials'!$E$173),'Materials'!$E$173=$B$211),'Materials'!$A$173,""),"")</f>
        <v/>
      </c>
      <c r="B381" s="3">
        <f>IFERROR(IF(OR($A381="",NOT(ISTEXT($A381))),"",'Materials'!$B$173),"")</f>
        <v/>
      </c>
      <c r="C381" s="3">
        <f>IFERROR(IF(OR($A381="",NOT(ISTEXT($A381))),"",'Materials'!$C$173),"")</f>
        <v/>
      </c>
      <c r="D381" s="6">
        <f>IFERROR(IF(OR($A381="",NOT(ISTEXT($A381))),"",'Materials'!$D$173),"")</f>
        <v/>
      </c>
      <c r="E381" s="3">
        <f>IFERROR(IF(OR($A381="",NOT(ISTEXT($A381))),"",'Materials'!$E$173),"")</f>
        <v/>
      </c>
      <c r="F381" s="7">
        <f>IFERROR(IF(OR($A381="",NOT(ISTEXT($A381))),"",'Materials'!$F$173),"")</f>
        <v/>
      </c>
      <c r="G381" s="7">
        <f>IFERROR(IF(OR($A381="",NOT(ISTEXT($A381))),"",'Materials'!$G$173),"")</f>
        <v/>
      </c>
      <c r="H381" s="7">
        <f>IFERROR(IF(OR($A381="",NOT(ISTEXT($A381))),"",'Materials'!$H$173),"")</f>
        <v/>
      </c>
      <c r="I381" s="7">
        <f>IFERROR(IF(OR($A381="",NOT(ISTEXT($A381))),"",'Materials'!$I$173),"")</f>
        <v/>
      </c>
      <c r="J381" s="7">
        <f>IFERROR(IF(OR($A381="",NOT(ISTEXT($A381))),"",'Materials'!$J$173),"")</f>
        <v/>
      </c>
      <c r="K381" s="7">
        <f>IFERROR(IF(OR($A381="",NOT(ISTEXT($A381))),"",'Materials'!$K$173),"")</f>
        <v/>
      </c>
      <c r="L381" s="7">
        <f>IFERROR(IF(OR($A381="",NOT(ISTEXT($A381))),"",'Materials'!$L$173),"")</f>
        <v/>
      </c>
      <c r="M381" s="6">
        <f>IFERROR(IF(OR($A381="",NOT(ISTEXT($A381))),"",'Materials'!$M$173),"")</f>
        <v/>
      </c>
    </row>
    <row r="382" ht="28" customHeight="1">
      <c r="A382" s="6">
        <f>IFERROR(IF(AND(ISTEXT($B$211),$B$211&lt;&gt;"",ISTEXT('Materials'!$A$174),'Materials'!$A$174&lt;&gt;"",ISTEXT('Materials'!$E$174),'Materials'!$E$174=$B$211),'Materials'!$A$174,""),"")</f>
        <v/>
      </c>
      <c r="B382" s="3">
        <f>IFERROR(IF(OR($A382="",NOT(ISTEXT($A382))),"",'Materials'!$B$174),"")</f>
        <v/>
      </c>
      <c r="C382" s="3">
        <f>IFERROR(IF(OR($A382="",NOT(ISTEXT($A382))),"",'Materials'!$C$174),"")</f>
        <v/>
      </c>
      <c r="D382" s="6">
        <f>IFERROR(IF(OR($A382="",NOT(ISTEXT($A382))),"",'Materials'!$D$174),"")</f>
        <v/>
      </c>
      <c r="E382" s="3">
        <f>IFERROR(IF(OR($A382="",NOT(ISTEXT($A382))),"",'Materials'!$E$174),"")</f>
        <v/>
      </c>
      <c r="F382" s="7">
        <f>IFERROR(IF(OR($A382="",NOT(ISTEXT($A382))),"",'Materials'!$F$174),"")</f>
        <v/>
      </c>
      <c r="G382" s="7">
        <f>IFERROR(IF(OR($A382="",NOT(ISTEXT($A382))),"",'Materials'!$G$174),"")</f>
        <v/>
      </c>
      <c r="H382" s="7">
        <f>IFERROR(IF(OR($A382="",NOT(ISTEXT($A382))),"",'Materials'!$H$174),"")</f>
        <v/>
      </c>
      <c r="I382" s="7">
        <f>IFERROR(IF(OR($A382="",NOT(ISTEXT($A382))),"",'Materials'!$I$174),"")</f>
        <v/>
      </c>
      <c r="J382" s="7">
        <f>IFERROR(IF(OR($A382="",NOT(ISTEXT($A382))),"",'Materials'!$J$174),"")</f>
        <v/>
      </c>
      <c r="K382" s="7">
        <f>IFERROR(IF(OR($A382="",NOT(ISTEXT($A382))),"",'Materials'!$K$174),"")</f>
        <v/>
      </c>
      <c r="L382" s="7">
        <f>IFERROR(IF(OR($A382="",NOT(ISTEXT($A382))),"",'Materials'!$L$174),"")</f>
        <v/>
      </c>
      <c r="M382" s="6">
        <f>IFERROR(IF(OR($A382="",NOT(ISTEXT($A382))),"",'Materials'!$M$174),"")</f>
        <v/>
      </c>
    </row>
    <row r="383" ht="28" customHeight="1">
      <c r="A383" s="6">
        <f>IFERROR(IF(AND(ISTEXT($B$211),$B$211&lt;&gt;"",ISTEXT('Materials'!$A$175),'Materials'!$A$175&lt;&gt;"",ISTEXT('Materials'!$E$175),'Materials'!$E$175=$B$211),'Materials'!$A$175,""),"")</f>
        <v/>
      </c>
      <c r="B383" s="3">
        <f>IFERROR(IF(OR($A383="",NOT(ISTEXT($A383))),"",'Materials'!$B$175),"")</f>
        <v/>
      </c>
      <c r="C383" s="3">
        <f>IFERROR(IF(OR($A383="",NOT(ISTEXT($A383))),"",'Materials'!$C$175),"")</f>
        <v/>
      </c>
      <c r="D383" s="6">
        <f>IFERROR(IF(OR($A383="",NOT(ISTEXT($A383))),"",'Materials'!$D$175),"")</f>
        <v/>
      </c>
      <c r="E383" s="3">
        <f>IFERROR(IF(OR($A383="",NOT(ISTEXT($A383))),"",'Materials'!$E$175),"")</f>
        <v/>
      </c>
      <c r="F383" s="7">
        <f>IFERROR(IF(OR($A383="",NOT(ISTEXT($A383))),"",'Materials'!$F$175),"")</f>
        <v/>
      </c>
      <c r="G383" s="7">
        <f>IFERROR(IF(OR($A383="",NOT(ISTEXT($A383))),"",'Materials'!$G$175),"")</f>
        <v/>
      </c>
      <c r="H383" s="7">
        <f>IFERROR(IF(OR($A383="",NOT(ISTEXT($A383))),"",'Materials'!$H$175),"")</f>
        <v/>
      </c>
      <c r="I383" s="7">
        <f>IFERROR(IF(OR($A383="",NOT(ISTEXT($A383))),"",'Materials'!$I$175),"")</f>
        <v/>
      </c>
      <c r="J383" s="7">
        <f>IFERROR(IF(OR($A383="",NOT(ISTEXT($A383))),"",'Materials'!$J$175),"")</f>
        <v/>
      </c>
      <c r="K383" s="7">
        <f>IFERROR(IF(OR($A383="",NOT(ISTEXT($A383))),"",'Materials'!$K$175),"")</f>
        <v/>
      </c>
      <c r="L383" s="7">
        <f>IFERROR(IF(OR($A383="",NOT(ISTEXT($A383))),"",'Materials'!$L$175),"")</f>
        <v/>
      </c>
      <c r="M383" s="6">
        <f>IFERROR(IF(OR($A383="",NOT(ISTEXT($A383))),"",'Materials'!$M$175),"")</f>
        <v/>
      </c>
    </row>
    <row r="384" ht="28" customHeight="1">
      <c r="A384" s="6">
        <f>IFERROR(IF(AND(ISTEXT($B$211),$B$211&lt;&gt;"",ISTEXT('Materials'!$A$176),'Materials'!$A$176&lt;&gt;"",ISTEXT('Materials'!$E$176),'Materials'!$E$176=$B$211),'Materials'!$A$176,""),"")</f>
        <v/>
      </c>
      <c r="B384" s="3">
        <f>IFERROR(IF(OR($A384="",NOT(ISTEXT($A384))),"",'Materials'!$B$176),"")</f>
        <v/>
      </c>
      <c r="C384" s="3">
        <f>IFERROR(IF(OR($A384="",NOT(ISTEXT($A384))),"",'Materials'!$C$176),"")</f>
        <v/>
      </c>
      <c r="D384" s="6">
        <f>IFERROR(IF(OR($A384="",NOT(ISTEXT($A384))),"",'Materials'!$D$176),"")</f>
        <v/>
      </c>
      <c r="E384" s="3">
        <f>IFERROR(IF(OR($A384="",NOT(ISTEXT($A384))),"",'Materials'!$E$176),"")</f>
        <v/>
      </c>
      <c r="F384" s="7">
        <f>IFERROR(IF(OR($A384="",NOT(ISTEXT($A384))),"",'Materials'!$F$176),"")</f>
        <v/>
      </c>
      <c r="G384" s="7">
        <f>IFERROR(IF(OR($A384="",NOT(ISTEXT($A384))),"",'Materials'!$G$176),"")</f>
        <v/>
      </c>
      <c r="H384" s="7">
        <f>IFERROR(IF(OR($A384="",NOT(ISTEXT($A384))),"",'Materials'!$H$176),"")</f>
        <v/>
      </c>
      <c r="I384" s="7">
        <f>IFERROR(IF(OR($A384="",NOT(ISTEXT($A384))),"",'Materials'!$I$176),"")</f>
        <v/>
      </c>
      <c r="J384" s="7">
        <f>IFERROR(IF(OR($A384="",NOT(ISTEXT($A384))),"",'Materials'!$J$176),"")</f>
        <v/>
      </c>
      <c r="K384" s="7">
        <f>IFERROR(IF(OR($A384="",NOT(ISTEXT($A384))),"",'Materials'!$K$176),"")</f>
        <v/>
      </c>
      <c r="L384" s="7">
        <f>IFERROR(IF(OR($A384="",NOT(ISTEXT($A384))),"",'Materials'!$L$176),"")</f>
        <v/>
      </c>
      <c r="M384" s="6">
        <f>IFERROR(IF(OR($A384="",NOT(ISTEXT($A384))),"",'Materials'!$M$176),"")</f>
        <v/>
      </c>
    </row>
    <row r="385" ht="28" customHeight="1">
      <c r="A385" s="6">
        <f>IFERROR(IF(AND(ISTEXT($B$211),$B$211&lt;&gt;"",ISTEXT('Materials'!$A$177),'Materials'!$A$177&lt;&gt;"",ISTEXT('Materials'!$E$177),'Materials'!$E$177=$B$211),'Materials'!$A$177,""),"")</f>
        <v/>
      </c>
      <c r="B385" s="3">
        <f>IFERROR(IF(OR($A385="",NOT(ISTEXT($A385))),"",'Materials'!$B$177),"")</f>
        <v/>
      </c>
      <c r="C385" s="3">
        <f>IFERROR(IF(OR($A385="",NOT(ISTEXT($A385))),"",'Materials'!$C$177),"")</f>
        <v/>
      </c>
      <c r="D385" s="6">
        <f>IFERROR(IF(OR($A385="",NOT(ISTEXT($A385))),"",'Materials'!$D$177),"")</f>
        <v/>
      </c>
      <c r="E385" s="3">
        <f>IFERROR(IF(OR($A385="",NOT(ISTEXT($A385))),"",'Materials'!$E$177),"")</f>
        <v/>
      </c>
      <c r="F385" s="7">
        <f>IFERROR(IF(OR($A385="",NOT(ISTEXT($A385))),"",'Materials'!$F$177),"")</f>
        <v/>
      </c>
      <c r="G385" s="7">
        <f>IFERROR(IF(OR($A385="",NOT(ISTEXT($A385))),"",'Materials'!$G$177),"")</f>
        <v/>
      </c>
      <c r="H385" s="7">
        <f>IFERROR(IF(OR($A385="",NOT(ISTEXT($A385))),"",'Materials'!$H$177),"")</f>
        <v/>
      </c>
      <c r="I385" s="7">
        <f>IFERROR(IF(OR($A385="",NOT(ISTEXT($A385))),"",'Materials'!$I$177),"")</f>
        <v/>
      </c>
      <c r="J385" s="7">
        <f>IFERROR(IF(OR($A385="",NOT(ISTEXT($A385))),"",'Materials'!$J$177),"")</f>
        <v/>
      </c>
      <c r="K385" s="7">
        <f>IFERROR(IF(OR($A385="",NOT(ISTEXT($A385))),"",'Materials'!$K$177),"")</f>
        <v/>
      </c>
      <c r="L385" s="7">
        <f>IFERROR(IF(OR($A385="",NOT(ISTEXT($A385))),"",'Materials'!$L$177),"")</f>
        <v/>
      </c>
      <c r="M385" s="6">
        <f>IFERROR(IF(OR($A385="",NOT(ISTEXT($A385))),"",'Materials'!$M$177),"")</f>
        <v/>
      </c>
    </row>
    <row r="386" ht="28" customHeight="1">
      <c r="A386" s="6">
        <f>IFERROR(IF(AND(ISTEXT($B$211),$B$211&lt;&gt;"",ISTEXT('Materials'!$A$178),'Materials'!$A$178&lt;&gt;"",ISTEXT('Materials'!$E$178),'Materials'!$E$178=$B$211),'Materials'!$A$178,""),"")</f>
        <v/>
      </c>
      <c r="B386" s="3">
        <f>IFERROR(IF(OR($A386="",NOT(ISTEXT($A386))),"",'Materials'!$B$178),"")</f>
        <v/>
      </c>
      <c r="C386" s="3">
        <f>IFERROR(IF(OR($A386="",NOT(ISTEXT($A386))),"",'Materials'!$C$178),"")</f>
        <v/>
      </c>
      <c r="D386" s="6">
        <f>IFERROR(IF(OR($A386="",NOT(ISTEXT($A386))),"",'Materials'!$D$178),"")</f>
        <v/>
      </c>
      <c r="E386" s="3">
        <f>IFERROR(IF(OR($A386="",NOT(ISTEXT($A386))),"",'Materials'!$E$178),"")</f>
        <v/>
      </c>
      <c r="F386" s="7">
        <f>IFERROR(IF(OR($A386="",NOT(ISTEXT($A386))),"",'Materials'!$F$178),"")</f>
        <v/>
      </c>
      <c r="G386" s="7">
        <f>IFERROR(IF(OR($A386="",NOT(ISTEXT($A386))),"",'Materials'!$G$178),"")</f>
        <v/>
      </c>
      <c r="H386" s="7">
        <f>IFERROR(IF(OR($A386="",NOT(ISTEXT($A386))),"",'Materials'!$H$178),"")</f>
        <v/>
      </c>
      <c r="I386" s="7">
        <f>IFERROR(IF(OR($A386="",NOT(ISTEXT($A386))),"",'Materials'!$I$178),"")</f>
        <v/>
      </c>
      <c r="J386" s="7">
        <f>IFERROR(IF(OR($A386="",NOT(ISTEXT($A386))),"",'Materials'!$J$178),"")</f>
        <v/>
      </c>
      <c r="K386" s="7">
        <f>IFERROR(IF(OR($A386="",NOT(ISTEXT($A386))),"",'Materials'!$K$178),"")</f>
        <v/>
      </c>
      <c r="L386" s="7">
        <f>IFERROR(IF(OR($A386="",NOT(ISTEXT($A386))),"",'Materials'!$L$178),"")</f>
        <v/>
      </c>
      <c r="M386" s="6">
        <f>IFERROR(IF(OR($A386="",NOT(ISTEXT($A386))),"",'Materials'!$M$178),"")</f>
        <v/>
      </c>
    </row>
    <row r="387" ht="28" customHeight="1">
      <c r="A387" s="6">
        <f>IFERROR(IF(AND(ISTEXT($B$211),$B$211&lt;&gt;"",ISTEXT('Materials'!$A$179),'Materials'!$A$179&lt;&gt;"",ISTEXT('Materials'!$E$179),'Materials'!$E$179=$B$211),'Materials'!$A$179,""),"")</f>
        <v/>
      </c>
      <c r="B387" s="3">
        <f>IFERROR(IF(OR($A387="",NOT(ISTEXT($A387))),"",'Materials'!$B$179),"")</f>
        <v/>
      </c>
      <c r="C387" s="3">
        <f>IFERROR(IF(OR($A387="",NOT(ISTEXT($A387))),"",'Materials'!$C$179),"")</f>
        <v/>
      </c>
      <c r="D387" s="6">
        <f>IFERROR(IF(OR($A387="",NOT(ISTEXT($A387))),"",'Materials'!$D$179),"")</f>
        <v/>
      </c>
      <c r="E387" s="3">
        <f>IFERROR(IF(OR($A387="",NOT(ISTEXT($A387))),"",'Materials'!$E$179),"")</f>
        <v/>
      </c>
      <c r="F387" s="7">
        <f>IFERROR(IF(OR($A387="",NOT(ISTEXT($A387))),"",'Materials'!$F$179),"")</f>
        <v/>
      </c>
      <c r="G387" s="7">
        <f>IFERROR(IF(OR($A387="",NOT(ISTEXT($A387))),"",'Materials'!$G$179),"")</f>
        <v/>
      </c>
      <c r="H387" s="7">
        <f>IFERROR(IF(OR($A387="",NOT(ISTEXT($A387))),"",'Materials'!$H$179),"")</f>
        <v/>
      </c>
      <c r="I387" s="7">
        <f>IFERROR(IF(OR($A387="",NOT(ISTEXT($A387))),"",'Materials'!$I$179),"")</f>
        <v/>
      </c>
      <c r="J387" s="7">
        <f>IFERROR(IF(OR($A387="",NOT(ISTEXT($A387))),"",'Materials'!$J$179),"")</f>
        <v/>
      </c>
      <c r="K387" s="7">
        <f>IFERROR(IF(OR($A387="",NOT(ISTEXT($A387))),"",'Materials'!$K$179),"")</f>
        <v/>
      </c>
      <c r="L387" s="7">
        <f>IFERROR(IF(OR($A387="",NOT(ISTEXT($A387))),"",'Materials'!$L$179),"")</f>
        <v/>
      </c>
      <c r="M387" s="6">
        <f>IFERROR(IF(OR($A387="",NOT(ISTEXT($A387))),"",'Materials'!$M$179),"")</f>
        <v/>
      </c>
    </row>
    <row r="388" ht="28" customHeight="1">
      <c r="A388" s="6">
        <f>IFERROR(IF(AND(ISTEXT($B$211),$B$211&lt;&gt;"",ISTEXT('Materials'!$A$180),'Materials'!$A$180&lt;&gt;"",ISTEXT('Materials'!$E$180),'Materials'!$E$180=$B$211),'Materials'!$A$180,""),"")</f>
        <v/>
      </c>
      <c r="B388" s="3">
        <f>IFERROR(IF(OR($A388="",NOT(ISTEXT($A388))),"",'Materials'!$B$180),"")</f>
        <v/>
      </c>
      <c r="C388" s="3">
        <f>IFERROR(IF(OR($A388="",NOT(ISTEXT($A388))),"",'Materials'!$C$180),"")</f>
        <v/>
      </c>
      <c r="D388" s="6">
        <f>IFERROR(IF(OR($A388="",NOT(ISTEXT($A388))),"",'Materials'!$D$180),"")</f>
        <v/>
      </c>
      <c r="E388" s="3">
        <f>IFERROR(IF(OR($A388="",NOT(ISTEXT($A388))),"",'Materials'!$E$180),"")</f>
        <v/>
      </c>
      <c r="F388" s="7">
        <f>IFERROR(IF(OR($A388="",NOT(ISTEXT($A388))),"",'Materials'!$F$180),"")</f>
        <v/>
      </c>
      <c r="G388" s="7">
        <f>IFERROR(IF(OR($A388="",NOT(ISTEXT($A388))),"",'Materials'!$G$180),"")</f>
        <v/>
      </c>
      <c r="H388" s="7">
        <f>IFERROR(IF(OR($A388="",NOT(ISTEXT($A388))),"",'Materials'!$H$180),"")</f>
        <v/>
      </c>
      <c r="I388" s="7">
        <f>IFERROR(IF(OR($A388="",NOT(ISTEXT($A388))),"",'Materials'!$I$180),"")</f>
        <v/>
      </c>
      <c r="J388" s="7">
        <f>IFERROR(IF(OR($A388="",NOT(ISTEXT($A388))),"",'Materials'!$J$180),"")</f>
        <v/>
      </c>
      <c r="K388" s="7">
        <f>IFERROR(IF(OR($A388="",NOT(ISTEXT($A388))),"",'Materials'!$K$180),"")</f>
        <v/>
      </c>
      <c r="L388" s="7">
        <f>IFERROR(IF(OR($A388="",NOT(ISTEXT($A388))),"",'Materials'!$L$180),"")</f>
        <v/>
      </c>
      <c r="M388" s="6">
        <f>IFERROR(IF(OR($A388="",NOT(ISTEXT($A388))),"",'Materials'!$M$180),"")</f>
        <v/>
      </c>
    </row>
    <row r="389" ht="28" customHeight="1">
      <c r="A389" s="6">
        <f>IFERROR(IF(AND(ISTEXT($B$211),$B$211&lt;&gt;"",ISTEXT('Materials'!$A$181),'Materials'!$A$181&lt;&gt;"",ISTEXT('Materials'!$E$181),'Materials'!$E$181=$B$211),'Materials'!$A$181,""),"")</f>
        <v/>
      </c>
      <c r="B389" s="3">
        <f>IFERROR(IF(OR($A389="",NOT(ISTEXT($A389))),"",'Materials'!$B$181),"")</f>
        <v/>
      </c>
      <c r="C389" s="3">
        <f>IFERROR(IF(OR($A389="",NOT(ISTEXT($A389))),"",'Materials'!$C$181),"")</f>
        <v/>
      </c>
      <c r="D389" s="6">
        <f>IFERROR(IF(OR($A389="",NOT(ISTEXT($A389))),"",'Materials'!$D$181),"")</f>
        <v/>
      </c>
      <c r="E389" s="3">
        <f>IFERROR(IF(OR($A389="",NOT(ISTEXT($A389))),"",'Materials'!$E$181),"")</f>
        <v/>
      </c>
      <c r="F389" s="7">
        <f>IFERROR(IF(OR($A389="",NOT(ISTEXT($A389))),"",'Materials'!$F$181),"")</f>
        <v/>
      </c>
      <c r="G389" s="7">
        <f>IFERROR(IF(OR($A389="",NOT(ISTEXT($A389))),"",'Materials'!$G$181),"")</f>
        <v/>
      </c>
      <c r="H389" s="7">
        <f>IFERROR(IF(OR($A389="",NOT(ISTEXT($A389))),"",'Materials'!$H$181),"")</f>
        <v/>
      </c>
      <c r="I389" s="7">
        <f>IFERROR(IF(OR($A389="",NOT(ISTEXT($A389))),"",'Materials'!$I$181),"")</f>
        <v/>
      </c>
      <c r="J389" s="7">
        <f>IFERROR(IF(OR($A389="",NOT(ISTEXT($A389))),"",'Materials'!$J$181),"")</f>
        <v/>
      </c>
      <c r="K389" s="7">
        <f>IFERROR(IF(OR($A389="",NOT(ISTEXT($A389))),"",'Materials'!$K$181),"")</f>
        <v/>
      </c>
      <c r="L389" s="7">
        <f>IFERROR(IF(OR($A389="",NOT(ISTEXT($A389))),"",'Materials'!$L$181),"")</f>
        <v/>
      </c>
      <c r="M389" s="6">
        <f>IFERROR(IF(OR($A389="",NOT(ISTEXT($A389))),"",'Materials'!$M$181),"")</f>
        <v/>
      </c>
    </row>
    <row r="390" ht="28" customHeight="1">
      <c r="A390" s="6">
        <f>IFERROR(IF(AND(ISTEXT($B$211),$B$211&lt;&gt;"",ISTEXT('Materials'!$A$182),'Materials'!$A$182&lt;&gt;"",ISTEXT('Materials'!$E$182),'Materials'!$E$182=$B$211),'Materials'!$A$182,""),"")</f>
        <v/>
      </c>
      <c r="B390" s="3">
        <f>IFERROR(IF(OR($A390="",NOT(ISTEXT($A390))),"",'Materials'!$B$182),"")</f>
        <v/>
      </c>
      <c r="C390" s="3">
        <f>IFERROR(IF(OR($A390="",NOT(ISTEXT($A390))),"",'Materials'!$C$182),"")</f>
        <v/>
      </c>
      <c r="D390" s="6">
        <f>IFERROR(IF(OR($A390="",NOT(ISTEXT($A390))),"",'Materials'!$D$182),"")</f>
        <v/>
      </c>
      <c r="E390" s="3">
        <f>IFERROR(IF(OR($A390="",NOT(ISTEXT($A390))),"",'Materials'!$E$182),"")</f>
        <v/>
      </c>
      <c r="F390" s="7">
        <f>IFERROR(IF(OR($A390="",NOT(ISTEXT($A390))),"",'Materials'!$F$182),"")</f>
        <v/>
      </c>
      <c r="G390" s="7">
        <f>IFERROR(IF(OR($A390="",NOT(ISTEXT($A390))),"",'Materials'!$G$182),"")</f>
        <v/>
      </c>
      <c r="H390" s="7">
        <f>IFERROR(IF(OR($A390="",NOT(ISTEXT($A390))),"",'Materials'!$H$182),"")</f>
        <v/>
      </c>
      <c r="I390" s="7">
        <f>IFERROR(IF(OR($A390="",NOT(ISTEXT($A390))),"",'Materials'!$I$182),"")</f>
        <v/>
      </c>
      <c r="J390" s="7">
        <f>IFERROR(IF(OR($A390="",NOT(ISTEXT($A390))),"",'Materials'!$J$182),"")</f>
        <v/>
      </c>
      <c r="K390" s="7">
        <f>IFERROR(IF(OR($A390="",NOT(ISTEXT($A390))),"",'Materials'!$K$182),"")</f>
        <v/>
      </c>
      <c r="L390" s="7">
        <f>IFERROR(IF(OR($A390="",NOT(ISTEXT($A390))),"",'Materials'!$L$182),"")</f>
        <v/>
      </c>
      <c r="M390" s="6">
        <f>IFERROR(IF(OR($A390="",NOT(ISTEXT($A390))),"",'Materials'!$M$182),"")</f>
        <v/>
      </c>
    </row>
    <row r="391" ht="28" customHeight="1">
      <c r="A391" s="6">
        <f>IFERROR(IF(AND(ISTEXT($B$211),$B$211&lt;&gt;"",ISTEXT('Materials'!$A$183),'Materials'!$A$183&lt;&gt;"",ISTEXT('Materials'!$E$183),'Materials'!$E$183=$B$211),'Materials'!$A$183,""),"")</f>
        <v/>
      </c>
      <c r="B391" s="3">
        <f>IFERROR(IF(OR($A391="",NOT(ISTEXT($A391))),"",'Materials'!$B$183),"")</f>
        <v/>
      </c>
      <c r="C391" s="3">
        <f>IFERROR(IF(OR($A391="",NOT(ISTEXT($A391))),"",'Materials'!$C$183),"")</f>
        <v/>
      </c>
      <c r="D391" s="6">
        <f>IFERROR(IF(OR($A391="",NOT(ISTEXT($A391))),"",'Materials'!$D$183),"")</f>
        <v/>
      </c>
      <c r="E391" s="3">
        <f>IFERROR(IF(OR($A391="",NOT(ISTEXT($A391))),"",'Materials'!$E$183),"")</f>
        <v/>
      </c>
      <c r="F391" s="7">
        <f>IFERROR(IF(OR($A391="",NOT(ISTEXT($A391))),"",'Materials'!$F$183),"")</f>
        <v/>
      </c>
      <c r="G391" s="7">
        <f>IFERROR(IF(OR($A391="",NOT(ISTEXT($A391))),"",'Materials'!$G$183),"")</f>
        <v/>
      </c>
      <c r="H391" s="7">
        <f>IFERROR(IF(OR($A391="",NOT(ISTEXT($A391))),"",'Materials'!$H$183),"")</f>
        <v/>
      </c>
      <c r="I391" s="7">
        <f>IFERROR(IF(OR($A391="",NOT(ISTEXT($A391))),"",'Materials'!$I$183),"")</f>
        <v/>
      </c>
      <c r="J391" s="7">
        <f>IFERROR(IF(OR($A391="",NOT(ISTEXT($A391))),"",'Materials'!$J$183),"")</f>
        <v/>
      </c>
      <c r="K391" s="7">
        <f>IFERROR(IF(OR($A391="",NOT(ISTEXT($A391))),"",'Materials'!$K$183),"")</f>
        <v/>
      </c>
      <c r="L391" s="7">
        <f>IFERROR(IF(OR($A391="",NOT(ISTEXT($A391))),"",'Materials'!$L$183),"")</f>
        <v/>
      </c>
      <c r="M391" s="6">
        <f>IFERROR(IF(OR($A391="",NOT(ISTEXT($A391))),"",'Materials'!$M$183),"")</f>
        <v/>
      </c>
    </row>
    <row r="392" ht="28" customHeight="1">
      <c r="A392" s="6">
        <f>IFERROR(IF(AND(ISTEXT($B$211),$B$211&lt;&gt;"",ISTEXT('Materials'!$A$184),'Materials'!$A$184&lt;&gt;"",ISTEXT('Materials'!$E$184),'Materials'!$E$184=$B$211),'Materials'!$A$184,""),"")</f>
        <v/>
      </c>
      <c r="B392" s="3">
        <f>IFERROR(IF(OR($A392="",NOT(ISTEXT($A392))),"",'Materials'!$B$184),"")</f>
        <v/>
      </c>
      <c r="C392" s="3">
        <f>IFERROR(IF(OR($A392="",NOT(ISTEXT($A392))),"",'Materials'!$C$184),"")</f>
        <v/>
      </c>
      <c r="D392" s="6">
        <f>IFERROR(IF(OR($A392="",NOT(ISTEXT($A392))),"",'Materials'!$D$184),"")</f>
        <v/>
      </c>
      <c r="E392" s="3">
        <f>IFERROR(IF(OR($A392="",NOT(ISTEXT($A392))),"",'Materials'!$E$184),"")</f>
        <v/>
      </c>
      <c r="F392" s="7">
        <f>IFERROR(IF(OR($A392="",NOT(ISTEXT($A392))),"",'Materials'!$F$184),"")</f>
        <v/>
      </c>
      <c r="G392" s="7">
        <f>IFERROR(IF(OR($A392="",NOT(ISTEXT($A392))),"",'Materials'!$G$184),"")</f>
        <v/>
      </c>
      <c r="H392" s="7">
        <f>IFERROR(IF(OR($A392="",NOT(ISTEXT($A392))),"",'Materials'!$H$184),"")</f>
        <v/>
      </c>
      <c r="I392" s="7">
        <f>IFERROR(IF(OR($A392="",NOT(ISTEXT($A392))),"",'Materials'!$I$184),"")</f>
        <v/>
      </c>
      <c r="J392" s="7">
        <f>IFERROR(IF(OR($A392="",NOT(ISTEXT($A392))),"",'Materials'!$J$184),"")</f>
        <v/>
      </c>
      <c r="K392" s="7">
        <f>IFERROR(IF(OR($A392="",NOT(ISTEXT($A392))),"",'Materials'!$K$184),"")</f>
        <v/>
      </c>
      <c r="L392" s="7">
        <f>IFERROR(IF(OR($A392="",NOT(ISTEXT($A392))),"",'Materials'!$L$184),"")</f>
        <v/>
      </c>
      <c r="M392" s="6">
        <f>IFERROR(IF(OR($A392="",NOT(ISTEXT($A392))),"",'Materials'!$M$184),"")</f>
        <v/>
      </c>
    </row>
    <row r="393" ht="28" customHeight="1">
      <c r="A393" s="6">
        <f>IFERROR(IF(AND(ISTEXT($B$211),$B$211&lt;&gt;"",ISTEXT('Materials'!$A$185),'Materials'!$A$185&lt;&gt;"",ISTEXT('Materials'!$E$185),'Materials'!$E$185=$B$211),'Materials'!$A$185,""),"")</f>
        <v/>
      </c>
      <c r="B393" s="3">
        <f>IFERROR(IF(OR($A393="",NOT(ISTEXT($A393))),"",'Materials'!$B$185),"")</f>
        <v/>
      </c>
      <c r="C393" s="3">
        <f>IFERROR(IF(OR($A393="",NOT(ISTEXT($A393))),"",'Materials'!$C$185),"")</f>
        <v/>
      </c>
      <c r="D393" s="6">
        <f>IFERROR(IF(OR($A393="",NOT(ISTEXT($A393))),"",'Materials'!$D$185),"")</f>
        <v/>
      </c>
      <c r="E393" s="3">
        <f>IFERROR(IF(OR($A393="",NOT(ISTEXT($A393))),"",'Materials'!$E$185),"")</f>
        <v/>
      </c>
      <c r="F393" s="7">
        <f>IFERROR(IF(OR($A393="",NOT(ISTEXT($A393))),"",'Materials'!$F$185),"")</f>
        <v/>
      </c>
      <c r="G393" s="7">
        <f>IFERROR(IF(OR($A393="",NOT(ISTEXT($A393))),"",'Materials'!$G$185),"")</f>
        <v/>
      </c>
      <c r="H393" s="7">
        <f>IFERROR(IF(OR($A393="",NOT(ISTEXT($A393))),"",'Materials'!$H$185),"")</f>
        <v/>
      </c>
      <c r="I393" s="7">
        <f>IFERROR(IF(OR($A393="",NOT(ISTEXT($A393))),"",'Materials'!$I$185),"")</f>
        <v/>
      </c>
      <c r="J393" s="7">
        <f>IFERROR(IF(OR($A393="",NOT(ISTEXT($A393))),"",'Materials'!$J$185),"")</f>
        <v/>
      </c>
      <c r="K393" s="7">
        <f>IFERROR(IF(OR($A393="",NOT(ISTEXT($A393))),"",'Materials'!$K$185),"")</f>
        <v/>
      </c>
      <c r="L393" s="7">
        <f>IFERROR(IF(OR($A393="",NOT(ISTEXT($A393))),"",'Materials'!$L$185),"")</f>
        <v/>
      </c>
      <c r="M393" s="6">
        <f>IFERROR(IF(OR($A393="",NOT(ISTEXT($A393))),"",'Materials'!$M$185),"")</f>
        <v/>
      </c>
    </row>
    <row r="394" ht="28" customHeight="1">
      <c r="A394" s="6">
        <f>IFERROR(IF(AND(ISTEXT($B$211),$B$211&lt;&gt;"",ISTEXT('Materials'!$A$186),'Materials'!$A$186&lt;&gt;"",ISTEXT('Materials'!$E$186),'Materials'!$E$186=$B$211),'Materials'!$A$186,""),"")</f>
        <v/>
      </c>
      <c r="B394" s="3">
        <f>IFERROR(IF(OR($A394="",NOT(ISTEXT($A394))),"",'Materials'!$B$186),"")</f>
        <v/>
      </c>
      <c r="C394" s="3">
        <f>IFERROR(IF(OR($A394="",NOT(ISTEXT($A394))),"",'Materials'!$C$186),"")</f>
        <v/>
      </c>
      <c r="D394" s="6">
        <f>IFERROR(IF(OR($A394="",NOT(ISTEXT($A394))),"",'Materials'!$D$186),"")</f>
        <v/>
      </c>
      <c r="E394" s="3">
        <f>IFERROR(IF(OR($A394="",NOT(ISTEXT($A394))),"",'Materials'!$E$186),"")</f>
        <v/>
      </c>
      <c r="F394" s="7">
        <f>IFERROR(IF(OR($A394="",NOT(ISTEXT($A394))),"",'Materials'!$F$186),"")</f>
        <v/>
      </c>
      <c r="G394" s="7">
        <f>IFERROR(IF(OR($A394="",NOT(ISTEXT($A394))),"",'Materials'!$G$186),"")</f>
        <v/>
      </c>
      <c r="H394" s="7">
        <f>IFERROR(IF(OR($A394="",NOT(ISTEXT($A394))),"",'Materials'!$H$186),"")</f>
        <v/>
      </c>
      <c r="I394" s="7">
        <f>IFERROR(IF(OR($A394="",NOT(ISTEXT($A394))),"",'Materials'!$I$186),"")</f>
        <v/>
      </c>
      <c r="J394" s="7">
        <f>IFERROR(IF(OR($A394="",NOT(ISTEXT($A394))),"",'Materials'!$J$186),"")</f>
        <v/>
      </c>
      <c r="K394" s="7">
        <f>IFERROR(IF(OR($A394="",NOT(ISTEXT($A394))),"",'Materials'!$K$186),"")</f>
        <v/>
      </c>
      <c r="L394" s="7">
        <f>IFERROR(IF(OR($A394="",NOT(ISTEXT($A394))),"",'Materials'!$L$186),"")</f>
        <v/>
      </c>
      <c r="M394" s="6">
        <f>IFERROR(IF(OR($A394="",NOT(ISTEXT($A394))),"",'Materials'!$M$186),"")</f>
        <v/>
      </c>
    </row>
    <row r="395" ht="28" customHeight="1">
      <c r="A395" s="6">
        <f>IFERROR(IF(AND(ISTEXT($B$211),$B$211&lt;&gt;"",ISTEXT('Materials'!$A$187),'Materials'!$A$187&lt;&gt;"",ISTEXT('Materials'!$E$187),'Materials'!$E$187=$B$211),'Materials'!$A$187,""),"")</f>
        <v/>
      </c>
      <c r="B395" s="3">
        <f>IFERROR(IF(OR($A395="",NOT(ISTEXT($A395))),"",'Materials'!$B$187),"")</f>
        <v/>
      </c>
      <c r="C395" s="3">
        <f>IFERROR(IF(OR($A395="",NOT(ISTEXT($A395))),"",'Materials'!$C$187),"")</f>
        <v/>
      </c>
      <c r="D395" s="6">
        <f>IFERROR(IF(OR($A395="",NOT(ISTEXT($A395))),"",'Materials'!$D$187),"")</f>
        <v/>
      </c>
      <c r="E395" s="3">
        <f>IFERROR(IF(OR($A395="",NOT(ISTEXT($A395))),"",'Materials'!$E$187),"")</f>
        <v/>
      </c>
      <c r="F395" s="7">
        <f>IFERROR(IF(OR($A395="",NOT(ISTEXT($A395))),"",'Materials'!$F$187),"")</f>
        <v/>
      </c>
      <c r="G395" s="7">
        <f>IFERROR(IF(OR($A395="",NOT(ISTEXT($A395))),"",'Materials'!$G$187),"")</f>
        <v/>
      </c>
      <c r="H395" s="7">
        <f>IFERROR(IF(OR($A395="",NOT(ISTEXT($A395))),"",'Materials'!$H$187),"")</f>
        <v/>
      </c>
      <c r="I395" s="7">
        <f>IFERROR(IF(OR($A395="",NOT(ISTEXT($A395))),"",'Materials'!$I$187),"")</f>
        <v/>
      </c>
      <c r="J395" s="7">
        <f>IFERROR(IF(OR($A395="",NOT(ISTEXT($A395))),"",'Materials'!$J$187),"")</f>
        <v/>
      </c>
      <c r="K395" s="7">
        <f>IFERROR(IF(OR($A395="",NOT(ISTEXT($A395))),"",'Materials'!$K$187),"")</f>
        <v/>
      </c>
      <c r="L395" s="7">
        <f>IFERROR(IF(OR($A395="",NOT(ISTEXT($A395))),"",'Materials'!$L$187),"")</f>
        <v/>
      </c>
      <c r="M395" s="6">
        <f>IFERROR(IF(OR($A395="",NOT(ISTEXT($A395))),"",'Materials'!$M$187),"")</f>
        <v/>
      </c>
    </row>
    <row r="396" ht="28" customHeight="1">
      <c r="A396" s="6">
        <f>IFERROR(IF(AND(ISTEXT($B$211),$B$211&lt;&gt;"",ISTEXT('Materials'!$A$188),'Materials'!$A$188&lt;&gt;"",ISTEXT('Materials'!$E$188),'Materials'!$E$188=$B$211),'Materials'!$A$188,""),"")</f>
        <v/>
      </c>
      <c r="B396" s="3">
        <f>IFERROR(IF(OR($A396="",NOT(ISTEXT($A396))),"",'Materials'!$B$188),"")</f>
        <v/>
      </c>
      <c r="C396" s="3">
        <f>IFERROR(IF(OR($A396="",NOT(ISTEXT($A396))),"",'Materials'!$C$188),"")</f>
        <v/>
      </c>
      <c r="D396" s="6">
        <f>IFERROR(IF(OR($A396="",NOT(ISTEXT($A396))),"",'Materials'!$D$188),"")</f>
        <v/>
      </c>
      <c r="E396" s="3">
        <f>IFERROR(IF(OR($A396="",NOT(ISTEXT($A396))),"",'Materials'!$E$188),"")</f>
        <v/>
      </c>
      <c r="F396" s="7">
        <f>IFERROR(IF(OR($A396="",NOT(ISTEXT($A396))),"",'Materials'!$F$188),"")</f>
        <v/>
      </c>
      <c r="G396" s="7">
        <f>IFERROR(IF(OR($A396="",NOT(ISTEXT($A396))),"",'Materials'!$G$188),"")</f>
        <v/>
      </c>
      <c r="H396" s="7">
        <f>IFERROR(IF(OR($A396="",NOT(ISTEXT($A396))),"",'Materials'!$H$188),"")</f>
        <v/>
      </c>
      <c r="I396" s="7">
        <f>IFERROR(IF(OR($A396="",NOT(ISTEXT($A396))),"",'Materials'!$I$188),"")</f>
        <v/>
      </c>
      <c r="J396" s="7">
        <f>IFERROR(IF(OR($A396="",NOT(ISTEXT($A396))),"",'Materials'!$J$188),"")</f>
        <v/>
      </c>
      <c r="K396" s="7">
        <f>IFERROR(IF(OR($A396="",NOT(ISTEXT($A396))),"",'Materials'!$K$188),"")</f>
        <v/>
      </c>
      <c r="L396" s="7">
        <f>IFERROR(IF(OR($A396="",NOT(ISTEXT($A396))),"",'Materials'!$L$188),"")</f>
        <v/>
      </c>
      <c r="M396" s="6">
        <f>IFERROR(IF(OR($A396="",NOT(ISTEXT($A396))),"",'Materials'!$M$188),"")</f>
        <v/>
      </c>
    </row>
    <row r="397" ht="28" customHeight="1">
      <c r="A397" s="6">
        <f>IFERROR(IF(AND(ISTEXT($B$211),$B$211&lt;&gt;"",ISTEXT('Materials'!$A$189),'Materials'!$A$189&lt;&gt;"",ISTEXT('Materials'!$E$189),'Materials'!$E$189=$B$211),'Materials'!$A$189,""),"")</f>
        <v/>
      </c>
      <c r="B397" s="3">
        <f>IFERROR(IF(OR($A397="",NOT(ISTEXT($A397))),"",'Materials'!$B$189),"")</f>
        <v/>
      </c>
      <c r="C397" s="3">
        <f>IFERROR(IF(OR($A397="",NOT(ISTEXT($A397))),"",'Materials'!$C$189),"")</f>
        <v/>
      </c>
      <c r="D397" s="6">
        <f>IFERROR(IF(OR($A397="",NOT(ISTEXT($A397))),"",'Materials'!$D$189),"")</f>
        <v/>
      </c>
      <c r="E397" s="3">
        <f>IFERROR(IF(OR($A397="",NOT(ISTEXT($A397))),"",'Materials'!$E$189),"")</f>
        <v/>
      </c>
      <c r="F397" s="7">
        <f>IFERROR(IF(OR($A397="",NOT(ISTEXT($A397))),"",'Materials'!$F$189),"")</f>
        <v/>
      </c>
      <c r="G397" s="7">
        <f>IFERROR(IF(OR($A397="",NOT(ISTEXT($A397))),"",'Materials'!$G$189),"")</f>
        <v/>
      </c>
      <c r="H397" s="7">
        <f>IFERROR(IF(OR($A397="",NOT(ISTEXT($A397))),"",'Materials'!$H$189),"")</f>
        <v/>
      </c>
      <c r="I397" s="7">
        <f>IFERROR(IF(OR($A397="",NOT(ISTEXT($A397))),"",'Materials'!$I$189),"")</f>
        <v/>
      </c>
      <c r="J397" s="7">
        <f>IFERROR(IF(OR($A397="",NOT(ISTEXT($A397))),"",'Materials'!$J$189),"")</f>
        <v/>
      </c>
      <c r="K397" s="7">
        <f>IFERROR(IF(OR($A397="",NOT(ISTEXT($A397))),"",'Materials'!$K$189),"")</f>
        <v/>
      </c>
      <c r="L397" s="7">
        <f>IFERROR(IF(OR($A397="",NOT(ISTEXT($A397))),"",'Materials'!$L$189),"")</f>
        <v/>
      </c>
      <c r="M397" s="6">
        <f>IFERROR(IF(OR($A397="",NOT(ISTEXT($A397))),"",'Materials'!$M$189),"")</f>
        <v/>
      </c>
    </row>
    <row r="398" ht="28" customHeight="1">
      <c r="A398" s="6">
        <f>IFERROR(IF(AND(ISTEXT($B$211),$B$211&lt;&gt;"",ISTEXT('Materials'!$A$190),'Materials'!$A$190&lt;&gt;"",ISTEXT('Materials'!$E$190),'Materials'!$E$190=$B$211),'Materials'!$A$190,""),"")</f>
        <v/>
      </c>
      <c r="B398" s="3">
        <f>IFERROR(IF(OR($A398="",NOT(ISTEXT($A398))),"",'Materials'!$B$190),"")</f>
        <v/>
      </c>
      <c r="C398" s="3">
        <f>IFERROR(IF(OR($A398="",NOT(ISTEXT($A398))),"",'Materials'!$C$190),"")</f>
        <v/>
      </c>
      <c r="D398" s="6">
        <f>IFERROR(IF(OR($A398="",NOT(ISTEXT($A398))),"",'Materials'!$D$190),"")</f>
        <v/>
      </c>
      <c r="E398" s="3">
        <f>IFERROR(IF(OR($A398="",NOT(ISTEXT($A398))),"",'Materials'!$E$190),"")</f>
        <v/>
      </c>
      <c r="F398" s="7">
        <f>IFERROR(IF(OR($A398="",NOT(ISTEXT($A398))),"",'Materials'!$F$190),"")</f>
        <v/>
      </c>
      <c r="G398" s="7">
        <f>IFERROR(IF(OR($A398="",NOT(ISTEXT($A398))),"",'Materials'!$G$190),"")</f>
        <v/>
      </c>
      <c r="H398" s="7">
        <f>IFERROR(IF(OR($A398="",NOT(ISTEXT($A398))),"",'Materials'!$H$190),"")</f>
        <v/>
      </c>
      <c r="I398" s="7">
        <f>IFERROR(IF(OR($A398="",NOT(ISTEXT($A398))),"",'Materials'!$I$190),"")</f>
        <v/>
      </c>
      <c r="J398" s="7">
        <f>IFERROR(IF(OR($A398="",NOT(ISTEXT($A398))),"",'Materials'!$J$190),"")</f>
        <v/>
      </c>
      <c r="K398" s="7">
        <f>IFERROR(IF(OR($A398="",NOT(ISTEXT($A398))),"",'Materials'!$K$190),"")</f>
        <v/>
      </c>
      <c r="L398" s="7">
        <f>IFERROR(IF(OR($A398="",NOT(ISTEXT($A398))),"",'Materials'!$L$190),"")</f>
        <v/>
      </c>
      <c r="M398" s="6">
        <f>IFERROR(IF(OR($A398="",NOT(ISTEXT($A398))),"",'Materials'!$M$190),"")</f>
        <v/>
      </c>
    </row>
    <row r="399" ht="28" customHeight="1">
      <c r="A399" s="6">
        <f>IFERROR(IF(AND(ISTEXT($B$211),$B$211&lt;&gt;"",ISTEXT('Materials'!$A$191),'Materials'!$A$191&lt;&gt;"",ISTEXT('Materials'!$E$191),'Materials'!$E$191=$B$211),'Materials'!$A$191,""),"")</f>
        <v/>
      </c>
      <c r="B399" s="3">
        <f>IFERROR(IF(OR($A399="",NOT(ISTEXT($A399))),"",'Materials'!$B$191),"")</f>
        <v/>
      </c>
      <c r="C399" s="3">
        <f>IFERROR(IF(OR($A399="",NOT(ISTEXT($A399))),"",'Materials'!$C$191),"")</f>
        <v/>
      </c>
      <c r="D399" s="6">
        <f>IFERROR(IF(OR($A399="",NOT(ISTEXT($A399))),"",'Materials'!$D$191),"")</f>
        <v/>
      </c>
      <c r="E399" s="3">
        <f>IFERROR(IF(OR($A399="",NOT(ISTEXT($A399))),"",'Materials'!$E$191),"")</f>
        <v/>
      </c>
      <c r="F399" s="7">
        <f>IFERROR(IF(OR($A399="",NOT(ISTEXT($A399))),"",'Materials'!$F$191),"")</f>
        <v/>
      </c>
      <c r="G399" s="7">
        <f>IFERROR(IF(OR($A399="",NOT(ISTEXT($A399))),"",'Materials'!$G$191),"")</f>
        <v/>
      </c>
      <c r="H399" s="7">
        <f>IFERROR(IF(OR($A399="",NOT(ISTEXT($A399))),"",'Materials'!$H$191),"")</f>
        <v/>
      </c>
      <c r="I399" s="7">
        <f>IFERROR(IF(OR($A399="",NOT(ISTEXT($A399))),"",'Materials'!$I$191),"")</f>
        <v/>
      </c>
      <c r="J399" s="7">
        <f>IFERROR(IF(OR($A399="",NOT(ISTEXT($A399))),"",'Materials'!$J$191),"")</f>
        <v/>
      </c>
      <c r="K399" s="7">
        <f>IFERROR(IF(OR($A399="",NOT(ISTEXT($A399))),"",'Materials'!$K$191),"")</f>
        <v/>
      </c>
      <c r="L399" s="7">
        <f>IFERROR(IF(OR($A399="",NOT(ISTEXT($A399))),"",'Materials'!$L$191),"")</f>
        <v/>
      </c>
      <c r="M399" s="6">
        <f>IFERROR(IF(OR($A399="",NOT(ISTEXT($A399))),"",'Materials'!$M$191),"")</f>
        <v/>
      </c>
    </row>
    <row r="400" ht="28" customHeight="1">
      <c r="A400" s="6">
        <f>IFERROR(IF(AND(ISTEXT($B$211),$B$211&lt;&gt;"",ISTEXT('Materials'!$A$192),'Materials'!$A$192&lt;&gt;"",ISTEXT('Materials'!$E$192),'Materials'!$E$192=$B$211),'Materials'!$A$192,""),"")</f>
        <v/>
      </c>
      <c r="B400" s="3">
        <f>IFERROR(IF(OR($A400="",NOT(ISTEXT($A400))),"",'Materials'!$B$192),"")</f>
        <v/>
      </c>
      <c r="C400" s="3">
        <f>IFERROR(IF(OR($A400="",NOT(ISTEXT($A400))),"",'Materials'!$C$192),"")</f>
        <v/>
      </c>
      <c r="D400" s="6">
        <f>IFERROR(IF(OR($A400="",NOT(ISTEXT($A400))),"",'Materials'!$D$192),"")</f>
        <v/>
      </c>
      <c r="E400" s="3">
        <f>IFERROR(IF(OR($A400="",NOT(ISTEXT($A400))),"",'Materials'!$E$192),"")</f>
        <v/>
      </c>
      <c r="F400" s="7">
        <f>IFERROR(IF(OR($A400="",NOT(ISTEXT($A400))),"",'Materials'!$F$192),"")</f>
        <v/>
      </c>
      <c r="G400" s="7">
        <f>IFERROR(IF(OR($A400="",NOT(ISTEXT($A400))),"",'Materials'!$G$192),"")</f>
        <v/>
      </c>
      <c r="H400" s="7">
        <f>IFERROR(IF(OR($A400="",NOT(ISTEXT($A400))),"",'Materials'!$H$192),"")</f>
        <v/>
      </c>
      <c r="I400" s="7">
        <f>IFERROR(IF(OR($A400="",NOT(ISTEXT($A400))),"",'Materials'!$I$192),"")</f>
        <v/>
      </c>
      <c r="J400" s="7">
        <f>IFERROR(IF(OR($A400="",NOT(ISTEXT($A400))),"",'Materials'!$J$192),"")</f>
        <v/>
      </c>
      <c r="K400" s="7">
        <f>IFERROR(IF(OR($A400="",NOT(ISTEXT($A400))),"",'Materials'!$K$192),"")</f>
        <v/>
      </c>
      <c r="L400" s="7">
        <f>IFERROR(IF(OR($A400="",NOT(ISTEXT($A400))),"",'Materials'!$L$192),"")</f>
        <v/>
      </c>
      <c r="M400" s="6">
        <f>IFERROR(IF(OR($A400="",NOT(ISTEXT($A400))),"",'Materials'!$M$192),"")</f>
        <v/>
      </c>
    </row>
    <row r="401" ht="28" customHeight="1">
      <c r="A401" s="6">
        <f>IFERROR(IF(AND(ISTEXT($B$211),$B$211&lt;&gt;"",ISTEXT('Materials'!$A$193),'Materials'!$A$193&lt;&gt;"",ISTEXT('Materials'!$E$193),'Materials'!$E$193=$B$211),'Materials'!$A$193,""),"")</f>
        <v/>
      </c>
      <c r="B401" s="3">
        <f>IFERROR(IF(OR($A401="",NOT(ISTEXT($A401))),"",'Materials'!$B$193),"")</f>
        <v/>
      </c>
      <c r="C401" s="3">
        <f>IFERROR(IF(OR($A401="",NOT(ISTEXT($A401))),"",'Materials'!$C$193),"")</f>
        <v/>
      </c>
      <c r="D401" s="6">
        <f>IFERROR(IF(OR($A401="",NOT(ISTEXT($A401))),"",'Materials'!$D$193),"")</f>
        <v/>
      </c>
      <c r="E401" s="3">
        <f>IFERROR(IF(OR($A401="",NOT(ISTEXT($A401))),"",'Materials'!$E$193),"")</f>
        <v/>
      </c>
      <c r="F401" s="7">
        <f>IFERROR(IF(OR($A401="",NOT(ISTEXT($A401))),"",'Materials'!$F$193),"")</f>
        <v/>
      </c>
      <c r="G401" s="7">
        <f>IFERROR(IF(OR($A401="",NOT(ISTEXT($A401))),"",'Materials'!$G$193),"")</f>
        <v/>
      </c>
      <c r="H401" s="7">
        <f>IFERROR(IF(OR($A401="",NOT(ISTEXT($A401))),"",'Materials'!$H$193),"")</f>
        <v/>
      </c>
      <c r="I401" s="7">
        <f>IFERROR(IF(OR($A401="",NOT(ISTEXT($A401))),"",'Materials'!$I$193),"")</f>
        <v/>
      </c>
      <c r="J401" s="7">
        <f>IFERROR(IF(OR($A401="",NOT(ISTEXT($A401))),"",'Materials'!$J$193),"")</f>
        <v/>
      </c>
      <c r="K401" s="7">
        <f>IFERROR(IF(OR($A401="",NOT(ISTEXT($A401))),"",'Materials'!$K$193),"")</f>
        <v/>
      </c>
      <c r="L401" s="7">
        <f>IFERROR(IF(OR($A401="",NOT(ISTEXT($A401))),"",'Materials'!$L$193),"")</f>
        <v/>
      </c>
      <c r="M401" s="6">
        <f>IFERROR(IF(OR($A401="",NOT(ISTEXT($A401))),"",'Materials'!$M$193),"")</f>
        <v/>
      </c>
    </row>
    <row r="402" ht="28" customHeight="1">
      <c r="A402" s="6">
        <f>IFERROR(IF(AND(ISTEXT($B$211),$B$211&lt;&gt;"",ISTEXT('Materials'!$A$194),'Materials'!$A$194&lt;&gt;"",ISTEXT('Materials'!$E$194),'Materials'!$E$194=$B$211),'Materials'!$A$194,""),"")</f>
        <v/>
      </c>
      <c r="B402" s="3">
        <f>IFERROR(IF(OR($A402="",NOT(ISTEXT($A402))),"",'Materials'!$B$194),"")</f>
        <v/>
      </c>
      <c r="C402" s="3">
        <f>IFERROR(IF(OR($A402="",NOT(ISTEXT($A402))),"",'Materials'!$C$194),"")</f>
        <v/>
      </c>
      <c r="D402" s="6">
        <f>IFERROR(IF(OR($A402="",NOT(ISTEXT($A402))),"",'Materials'!$D$194),"")</f>
        <v/>
      </c>
      <c r="E402" s="3">
        <f>IFERROR(IF(OR($A402="",NOT(ISTEXT($A402))),"",'Materials'!$E$194),"")</f>
        <v/>
      </c>
      <c r="F402" s="7">
        <f>IFERROR(IF(OR($A402="",NOT(ISTEXT($A402))),"",'Materials'!$F$194),"")</f>
        <v/>
      </c>
      <c r="G402" s="7">
        <f>IFERROR(IF(OR($A402="",NOT(ISTEXT($A402))),"",'Materials'!$G$194),"")</f>
        <v/>
      </c>
      <c r="H402" s="7">
        <f>IFERROR(IF(OR($A402="",NOT(ISTEXT($A402))),"",'Materials'!$H$194),"")</f>
        <v/>
      </c>
      <c r="I402" s="7">
        <f>IFERROR(IF(OR($A402="",NOT(ISTEXT($A402))),"",'Materials'!$I$194),"")</f>
        <v/>
      </c>
      <c r="J402" s="7">
        <f>IFERROR(IF(OR($A402="",NOT(ISTEXT($A402))),"",'Materials'!$J$194),"")</f>
        <v/>
      </c>
      <c r="K402" s="7">
        <f>IFERROR(IF(OR($A402="",NOT(ISTEXT($A402))),"",'Materials'!$K$194),"")</f>
        <v/>
      </c>
      <c r="L402" s="7">
        <f>IFERROR(IF(OR($A402="",NOT(ISTEXT($A402))),"",'Materials'!$L$194),"")</f>
        <v/>
      </c>
      <c r="M402" s="6">
        <f>IFERROR(IF(OR($A402="",NOT(ISTEXT($A402))),"",'Materials'!$M$194),"")</f>
        <v/>
      </c>
    </row>
    <row r="403" ht="28" customHeight="1">
      <c r="A403" s="6">
        <f>IFERROR(IF(AND(ISTEXT($B$211),$B$211&lt;&gt;"",ISTEXT('Materials'!$A$195),'Materials'!$A$195&lt;&gt;"",ISTEXT('Materials'!$E$195),'Materials'!$E$195=$B$211),'Materials'!$A$195,""),"")</f>
        <v/>
      </c>
      <c r="B403" s="3">
        <f>IFERROR(IF(OR($A403="",NOT(ISTEXT($A403))),"",'Materials'!$B$195),"")</f>
        <v/>
      </c>
      <c r="C403" s="3">
        <f>IFERROR(IF(OR($A403="",NOT(ISTEXT($A403))),"",'Materials'!$C$195),"")</f>
        <v/>
      </c>
      <c r="D403" s="6">
        <f>IFERROR(IF(OR($A403="",NOT(ISTEXT($A403))),"",'Materials'!$D$195),"")</f>
        <v/>
      </c>
      <c r="E403" s="3">
        <f>IFERROR(IF(OR($A403="",NOT(ISTEXT($A403))),"",'Materials'!$E$195),"")</f>
        <v/>
      </c>
      <c r="F403" s="7">
        <f>IFERROR(IF(OR($A403="",NOT(ISTEXT($A403))),"",'Materials'!$F$195),"")</f>
        <v/>
      </c>
      <c r="G403" s="7">
        <f>IFERROR(IF(OR($A403="",NOT(ISTEXT($A403))),"",'Materials'!$G$195),"")</f>
        <v/>
      </c>
      <c r="H403" s="7">
        <f>IFERROR(IF(OR($A403="",NOT(ISTEXT($A403))),"",'Materials'!$H$195),"")</f>
        <v/>
      </c>
      <c r="I403" s="7">
        <f>IFERROR(IF(OR($A403="",NOT(ISTEXT($A403))),"",'Materials'!$I$195),"")</f>
        <v/>
      </c>
      <c r="J403" s="7">
        <f>IFERROR(IF(OR($A403="",NOT(ISTEXT($A403))),"",'Materials'!$J$195),"")</f>
        <v/>
      </c>
      <c r="K403" s="7">
        <f>IFERROR(IF(OR($A403="",NOT(ISTEXT($A403))),"",'Materials'!$K$195),"")</f>
        <v/>
      </c>
      <c r="L403" s="7">
        <f>IFERROR(IF(OR($A403="",NOT(ISTEXT($A403))),"",'Materials'!$L$195),"")</f>
        <v/>
      </c>
      <c r="M403" s="6">
        <f>IFERROR(IF(OR($A403="",NOT(ISTEXT($A403))),"",'Materials'!$M$195),"")</f>
        <v/>
      </c>
    </row>
    <row r="404" ht="28" customHeight="1">
      <c r="A404" s="6">
        <f>IFERROR(IF(AND(ISTEXT($B$211),$B$211&lt;&gt;"",ISTEXT('Materials'!$A$196),'Materials'!$A$196&lt;&gt;"",ISTEXT('Materials'!$E$196),'Materials'!$E$196=$B$211),'Materials'!$A$196,""),"")</f>
        <v/>
      </c>
      <c r="B404" s="3">
        <f>IFERROR(IF(OR($A404="",NOT(ISTEXT($A404))),"",'Materials'!$B$196),"")</f>
        <v/>
      </c>
      <c r="C404" s="3">
        <f>IFERROR(IF(OR($A404="",NOT(ISTEXT($A404))),"",'Materials'!$C$196),"")</f>
        <v/>
      </c>
      <c r="D404" s="6">
        <f>IFERROR(IF(OR($A404="",NOT(ISTEXT($A404))),"",'Materials'!$D$196),"")</f>
        <v/>
      </c>
      <c r="E404" s="3">
        <f>IFERROR(IF(OR($A404="",NOT(ISTEXT($A404))),"",'Materials'!$E$196),"")</f>
        <v/>
      </c>
      <c r="F404" s="7">
        <f>IFERROR(IF(OR($A404="",NOT(ISTEXT($A404))),"",'Materials'!$F$196),"")</f>
        <v/>
      </c>
      <c r="G404" s="7">
        <f>IFERROR(IF(OR($A404="",NOT(ISTEXT($A404))),"",'Materials'!$G$196),"")</f>
        <v/>
      </c>
      <c r="H404" s="7">
        <f>IFERROR(IF(OR($A404="",NOT(ISTEXT($A404))),"",'Materials'!$H$196),"")</f>
        <v/>
      </c>
      <c r="I404" s="7">
        <f>IFERROR(IF(OR($A404="",NOT(ISTEXT($A404))),"",'Materials'!$I$196),"")</f>
        <v/>
      </c>
      <c r="J404" s="7">
        <f>IFERROR(IF(OR($A404="",NOT(ISTEXT($A404))),"",'Materials'!$J$196),"")</f>
        <v/>
      </c>
      <c r="K404" s="7">
        <f>IFERROR(IF(OR($A404="",NOT(ISTEXT($A404))),"",'Materials'!$K$196),"")</f>
        <v/>
      </c>
      <c r="L404" s="7">
        <f>IFERROR(IF(OR($A404="",NOT(ISTEXT($A404))),"",'Materials'!$L$196),"")</f>
        <v/>
      </c>
      <c r="M404" s="6">
        <f>IFERROR(IF(OR($A404="",NOT(ISTEXT($A404))),"",'Materials'!$M$196),"")</f>
        <v/>
      </c>
    </row>
    <row r="405" ht="28" customHeight="1">
      <c r="A405" s="6">
        <f>IFERROR(IF(AND(ISTEXT($B$211),$B$211&lt;&gt;"",ISTEXT('Materials'!$A$197),'Materials'!$A$197&lt;&gt;"",ISTEXT('Materials'!$E$197),'Materials'!$E$197=$B$211),'Materials'!$A$197,""),"")</f>
        <v/>
      </c>
      <c r="B405" s="3">
        <f>IFERROR(IF(OR($A405="",NOT(ISTEXT($A405))),"",'Materials'!$B$197),"")</f>
        <v/>
      </c>
      <c r="C405" s="3">
        <f>IFERROR(IF(OR($A405="",NOT(ISTEXT($A405))),"",'Materials'!$C$197),"")</f>
        <v/>
      </c>
      <c r="D405" s="6">
        <f>IFERROR(IF(OR($A405="",NOT(ISTEXT($A405))),"",'Materials'!$D$197),"")</f>
        <v/>
      </c>
      <c r="E405" s="3">
        <f>IFERROR(IF(OR($A405="",NOT(ISTEXT($A405))),"",'Materials'!$E$197),"")</f>
        <v/>
      </c>
      <c r="F405" s="7">
        <f>IFERROR(IF(OR($A405="",NOT(ISTEXT($A405))),"",'Materials'!$F$197),"")</f>
        <v/>
      </c>
      <c r="G405" s="7">
        <f>IFERROR(IF(OR($A405="",NOT(ISTEXT($A405))),"",'Materials'!$G$197),"")</f>
        <v/>
      </c>
      <c r="H405" s="7">
        <f>IFERROR(IF(OR($A405="",NOT(ISTEXT($A405))),"",'Materials'!$H$197),"")</f>
        <v/>
      </c>
      <c r="I405" s="7">
        <f>IFERROR(IF(OR($A405="",NOT(ISTEXT($A405))),"",'Materials'!$I$197),"")</f>
        <v/>
      </c>
      <c r="J405" s="7">
        <f>IFERROR(IF(OR($A405="",NOT(ISTEXT($A405))),"",'Materials'!$J$197),"")</f>
        <v/>
      </c>
      <c r="K405" s="7">
        <f>IFERROR(IF(OR($A405="",NOT(ISTEXT($A405))),"",'Materials'!$K$197),"")</f>
        <v/>
      </c>
      <c r="L405" s="7">
        <f>IFERROR(IF(OR($A405="",NOT(ISTEXT($A405))),"",'Materials'!$L$197),"")</f>
        <v/>
      </c>
      <c r="M405" s="6">
        <f>IFERROR(IF(OR($A405="",NOT(ISTEXT($A405))),"",'Materials'!$M$197),"")</f>
        <v/>
      </c>
    </row>
    <row r="406" ht="28" customHeight="1">
      <c r="A406" s="6">
        <f>IFERROR(IF(AND(ISTEXT($B$211),$B$211&lt;&gt;"",ISTEXT('Materials'!$A$198),'Materials'!$A$198&lt;&gt;"",ISTEXT('Materials'!$E$198),'Materials'!$E$198=$B$211),'Materials'!$A$198,""),"")</f>
        <v/>
      </c>
      <c r="B406" s="3">
        <f>IFERROR(IF(OR($A406="",NOT(ISTEXT($A406))),"",'Materials'!$B$198),"")</f>
        <v/>
      </c>
      <c r="C406" s="3">
        <f>IFERROR(IF(OR($A406="",NOT(ISTEXT($A406))),"",'Materials'!$C$198),"")</f>
        <v/>
      </c>
      <c r="D406" s="6">
        <f>IFERROR(IF(OR($A406="",NOT(ISTEXT($A406))),"",'Materials'!$D$198),"")</f>
        <v/>
      </c>
      <c r="E406" s="3">
        <f>IFERROR(IF(OR($A406="",NOT(ISTEXT($A406))),"",'Materials'!$E$198),"")</f>
        <v/>
      </c>
      <c r="F406" s="7">
        <f>IFERROR(IF(OR($A406="",NOT(ISTEXT($A406))),"",'Materials'!$F$198),"")</f>
        <v/>
      </c>
      <c r="G406" s="7">
        <f>IFERROR(IF(OR($A406="",NOT(ISTEXT($A406))),"",'Materials'!$G$198),"")</f>
        <v/>
      </c>
      <c r="H406" s="7">
        <f>IFERROR(IF(OR($A406="",NOT(ISTEXT($A406))),"",'Materials'!$H$198),"")</f>
        <v/>
      </c>
      <c r="I406" s="7">
        <f>IFERROR(IF(OR($A406="",NOT(ISTEXT($A406))),"",'Materials'!$I$198),"")</f>
        <v/>
      </c>
      <c r="J406" s="7">
        <f>IFERROR(IF(OR($A406="",NOT(ISTEXT($A406))),"",'Materials'!$J$198),"")</f>
        <v/>
      </c>
      <c r="K406" s="7">
        <f>IFERROR(IF(OR($A406="",NOT(ISTEXT($A406))),"",'Materials'!$K$198),"")</f>
        <v/>
      </c>
      <c r="L406" s="7">
        <f>IFERROR(IF(OR($A406="",NOT(ISTEXT($A406))),"",'Materials'!$L$198),"")</f>
        <v/>
      </c>
      <c r="M406" s="6">
        <f>IFERROR(IF(OR($A406="",NOT(ISTEXT($A406))),"",'Materials'!$M$198),"")</f>
        <v/>
      </c>
    </row>
    <row r="407" ht="28" customHeight="1">
      <c r="A407" s="6">
        <f>IFERROR(IF(AND(ISTEXT($B$211),$B$211&lt;&gt;"",ISTEXT('Materials'!$A$199),'Materials'!$A$199&lt;&gt;"",ISTEXT('Materials'!$E$199),'Materials'!$E$199=$B$211),'Materials'!$A$199,""),"")</f>
        <v/>
      </c>
      <c r="B407" s="3">
        <f>IFERROR(IF(OR($A407="",NOT(ISTEXT($A407))),"",'Materials'!$B$199),"")</f>
        <v/>
      </c>
      <c r="C407" s="3">
        <f>IFERROR(IF(OR($A407="",NOT(ISTEXT($A407))),"",'Materials'!$C$199),"")</f>
        <v/>
      </c>
      <c r="D407" s="6">
        <f>IFERROR(IF(OR($A407="",NOT(ISTEXT($A407))),"",'Materials'!$D$199),"")</f>
        <v/>
      </c>
      <c r="E407" s="3">
        <f>IFERROR(IF(OR($A407="",NOT(ISTEXT($A407))),"",'Materials'!$E$199),"")</f>
        <v/>
      </c>
      <c r="F407" s="7">
        <f>IFERROR(IF(OR($A407="",NOT(ISTEXT($A407))),"",'Materials'!$F$199),"")</f>
        <v/>
      </c>
      <c r="G407" s="7">
        <f>IFERROR(IF(OR($A407="",NOT(ISTEXT($A407))),"",'Materials'!$G$199),"")</f>
        <v/>
      </c>
      <c r="H407" s="7">
        <f>IFERROR(IF(OR($A407="",NOT(ISTEXT($A407))),"",'Materials'!$H$199),"")</f>
        <v/>
      </c>
      <c r="I407" s="7">
        <f>IFERROR(IF(OR($A407="",NOT(ISTEXT($A407))),"",'Materials'!$I$199),"")</f>
        <v/>
      </c>
      <c r="J407" s="7">
        <f>IFERROR(IF(OR($A407="",NOT(ISTEXT($A407))),"",'Materials'!$J$199),"")</f>
        <v/>
      </c>
      <c r="K407" s="7">
        <f>IFERROR(IF(OR($A407="",NOT(ISTEXT($A407))),"",'Materials'!$K$199),"")</f>
        <v/>
      </c>
      <c r="L407" s="7">
        <f>IFERROR(IF(OR($A407="",NOT(ISTEXT($A407))),"",'Materials'!$L$199),"")</f>
        <v/>
      </c>
      <c r="M407" s="6">
        <f>IFERROR(IF(OR($A407="",NOT(ISTEXT($A407))),"",'Materials'!$M$199),"")</f>
        <v/>
      </c>
    </row>
    <row r="408" ht="28" customHeight="1">
      <c r="A408" s="6">
        <f>IFERROR(IF(AND(ISTEXT($B$211),$B$211&lt;&gt;"",ISTEXT('Materials'!$A$200),'Materials'!$A$200&lt;&gt;"",ISTEXT('Materials'!$E$200),'Materials'!$E$200=$B$211),'Materials'!$A$200,""),"")</f>
        <v/>
      </c>
      <c r="B408" s="3">
        <f>IFERROR(IF(OR($A408="",NOT(ISTEXT($A408))),"",'Materials'!$B$200),"")</f>
        <v/>
      </c>
      <c r="C408" s="3">
        <f>IFERROR(IF(OR($A408="",NOT(ISTEXT($A408))),"",'Materials'!$C$200),"")</f>
        <v/>
      </c>
      <c r="D408" s="6">
        <f>IFERROR(IF(OR($A408="",NOT(ISTEXT($A408))),"",'Materials'!$D$200),"")</f>
        <v/>
      </c>
      <c r="E408" s="3">
        <f>IFERROR(IF(OR($A408="",NOT(ISTEXT($A408))),"",'Materials'!$E$200),"")</f>
        <v/>
      </c>
      <c r="F408" s="7">
        <f>IFERROR(IF(OR($A408="",NOT(ISTEXT($A408))),"",'Materials'!$F$200),"")</f>
        <v/>
      </c>
      <c r="G408" s="7">
        <f>IFERROR(IF(OR($A408="",NOT(ISTEXT($A408))),"",'Materials'!$G$200),"")</f>
        <v/>
      </c>
      <c r="H408" s="7">
        <f>IFERROR(IF(OR($A408="",NOT(ISTEXT($A408))),"",'Materials'!$H$200),"")</f>
        <v/>
      </c>
      <c r="I408" s="7">
        <f>IFERROR(IF(OR($A408="",NOT(ISTEXT($A408))),"",'Materials'!$I$200),"")</f>
        <v/>
      </c>
      <c r="J408" s="7">
        <f>IFERROR(IF(OR($A408="",NOT(ISTEXT($A408))),"",'Materials'!$J$200),"")</f>
        <v/>
      </c>
      <c r="K408" s="7">
        <f>IFERROR(IF(OR($A408="",NOT(ISTEXT($A408))),"",'Materials'!$K$200),"")</f>
        <v/>
      </c>
      <c r="L408" s="7">
        <f>IFERROR(IF(OR($A408="",NOT(ISTEXT($A408))),"",'Materials'!$L$200),"")</f>
        <v/>
      </c>
      <c r="M408" s="6">
        <f>IFERROR(IF(OR($A408="",NOT(ISTEXT($A408))),"",'Materials'!$M$200),"")</f>
        <v/>
      </c>
    </row>
    <row r="409" ht="28" customHeight="1">
      <c r="A409" s="6">
        <f>IFERROR(IF(AND(ISTEXT($B$211),$B$211&lt;&gt;"",ISTEXT('Materials'!$A$201),'Materials'!$A$201&lt;&gt;"",ISTEXT('Materials'!$E$201),'Materials'!$E$201=$B$211),'Materials'!$A$201,""),"")</f>
        <v/>
      </c>
      <c r="B409" s="3">
        <f>IFERROR(IF(OR($A409="",NOT(ISTEXT($A409))),"",'Materials'!$B$201),"")</f>
        <v/>
      </c>
      <c r="C409" s="3">
        <f>IFERROR(IF(OR($A409="",NOT(ISTEXT($A409))),"",'Materials'!$C$201),"")</f>
        <v/>
      </c>
      <c r="D409" s="6">
        <f>IFERROR(IF(OR($A409="",NOT(ISTEXT($A409))),"",'Materials'!$D$201),"")</f>
        <v/>
      </c>
      <c r="E409" s="3">
        <f>IFERROR(IF(OR($A409="",NOT(ISTEXT($A409))),"",'Materials'!$E$201),"")</f>
        <v/>
      </c>
      <c r="F409" s="7">
        <f>IFERROR(IF(OR($A409="",NOT(ISTEXT($A409))),"",'Materials'!$F$201),"")</f>
        <v/>
      </c>
      <c r="G409" s="7">
        <f>IFERROR(IF(OR($A409="",NOT(ISTEXT($A409))),"",'Materials'!$G$201),"")</f>
        <v/>
      </c>
      <c r="H409" s="7">
        <f>IFERROR(IF(OR($A409="",NOT(ISTEXT($A409))),"",'Materials'!$H$201),"")</f>
        <v/>
      </c>
      <c r="I409" s="7">
        <f>IFERROR(IF(OR($A409="",NOT(ISTEXT($A409))),"",'Materials'!$I$201),"")</f>
        <v/>
      </c>
      <c r="J409" s="7">
        <f>IFERROR(IF(OR($A409="",NOT(ISTEXT($A409))),"",'Materials'!$J$201),"")</f>
        <v/>
      </c>
      <c r="K409" s="7">
        <f>IFERROR(IF(OR($A409="",NOT(ISTEXT($A409))),"",'Materials'!$K$201),"")</f>
        <v/>
      </c>
      <c r="L409" s="7">
        <f>IFERROR(IF(OR($A409="",NOT(ISTEXT($A409))),"",'Materials'!$L$201),"")</f>
        <v/>
      </c>
      <c r="M409" s="6">
        <f>IFERROR(IF(OR($A409="",NOT(ISTEXT($A409))),"",'Materials'!$M$201),"")</f>
        <v/>
      </c>
    </row>
    <row r="410" ht="28" customHeight="1">
      <c r="A410" s="6">
        <f>IFERROR(IF(AND(ISTEXT($B$211),$B$211&lt;&gt;"",ISTEXT('Materials'!$A$202),'Materials'!$A$202&lt;&gt;"",ISTEXT('Materials'!$E$202),'Materials'!$E$202=$B$211),'Materials'!$A$202,""),"")</f>
        <v/>
      </c>
      <c r="B410" s="3">
        <f>IFERROR(IF(OR($A410="",NOT(ISTEXT($A410))),"",'Materials'!$B$202),"")</f>
        <v/>
      </c>
      <c r="C410" s="3">
        <f>IFERROR(IF(OR($A410="",NOT(ISTEXT($A410))),"",'Materials'!$C$202),"")</f>
        <v/>
      </c>
      <c r="D410" s="6">
        <f>IFERROR(IF(OR($A410="",NOT(ISTEXT($A410))),"",'Materials'!$D$202),"")</f>
        <v/>
      </c>
      <c r="E410" s="3">
        <f>IFERROR(IF(OR($A410="",NOT(ISTEXT($A410))),"",'Materials'!$E$202),"")</f>
        <v/>
      </c>
      <c r="F410" s="7">
        <f>IFERROR(IF(OR($A410="",NOT(ISTEXT($A410))),"",'Materials'!$F$202),"")</f>
        <v/>
      </c>
      <c r="G410" s="7">
        <f>IFERROR(IF(OR($A410="",NOT(ISTEXT($A410))),"",'Materials'!$G$202),"")</f>
        <v/>
      </c>
      <c r="H410" s="7">
        <f>IFERROR(IF(OR($A410="",NOT(ISTEXT($A410))),"",'Materials'!$H$202),"")</f>
        <v/>
      </c>
      <c r="I410" s="7">
        <f>IFERROR(IF(OR($A410="",NOT(ISTEXT($A410))),"",'Materials'!$I$202),"")</f>
        <v/>
      </c>
      <c r="J410" s="7">
        <f>IFERROR(IF(OR($A410="",NOT(ISTEXT($A410))),"",'Materials'!$J$202),"")</f>
        <v/>
      </c>
      <c r="K410" s="7">
        <f>IFERROR(IF(OR($A410="",NOT(ISTEXT($A410))),"",'Materials'!$K$202),"")</f>
        <v/>
      </c>
      <c r="L410" s="7">
        <f>IFERROR(IF(OR($A410="",NOT(ISTEXT($A410))),"",'Materials'!$L$202),"")</f>
        <v/>
      </c>
      <c r="M410" s="6">
        <f>IFERROR(IF(OR($A410="",NOT(ISTEXT($A410))),"",'Materials'!$M$202),"")</f>
        <v/>
      </c>
    </row>
    <row r="411" ht="28" customHeight="1">
      <c r="A411" s="6">
        <f>IFERROR(IF(AND(ISTEXT($B$211),$B$211&lt;&gt;"",ISTEXT('Materials'!$A$203),'Materials'!$A$203&lt;&gt;"",ISTEXT('Materials'!$E$203),'Materials'!$E$203=$B$211),'Materials'!$A$203,""),"")</f>
        <v/>
      </c>
      <c r="B411" s="3">
        <f>IFERROR(IF(OR($A411="",NOT(ISTEXT($A411))),"",'Materials'!$B$203),"")</f>
        <v/>
      </c>
      <c r="C411" s="3">
        <f>IFERROR(IF(OR($A411="",NOT(ISTEXT($A411))),"",'Materials'!$C$203),"")</f>
        <v/>
      </c>
      <c r="D411" s="6">
        <f>IFERROR(IF(OR($A411="",NOT(ISTEXT($A411))),"",'Materials'!$D$203),"")</f>
        <v/>
      </c>
      <c r="E411" s="3">
        <f>IFERROR(IF(OR($A411="",NOT(ISTEXT($A411))),"",'Materials'!$E$203),"")</f>
        <v/>
      </c>
      <c r="F411" s="7">
        <f>IFERROR(IF(OR($A411="",NOT(ISTEXT($A411))),"",'Materials'!$F$203),"")</f>
        <v/>
      </c>
      <c r="G411" s="7">
        <f>IFERROR(IF(OR($A411="",NOT(ISTEXT($A411))),"",'Materials'!$G$203),"")</f>
        <v/>
      </c>
      <c r="H411" s="7">
        <f>IFERROR(IF(OR($A411="",NOT(ISTEXT($A411))),"",'Materials'!$H$203),"")</f>
        <v/>
      </c>
      <c r="I411" s="7">
        <f>IFERROR(IF(OR($A411="",NOT(ISTEXT($A411))),"",'Materials'!$I$203),"")</f>
        <v/>
      </c>
      <c r="J411" s="7">
        <f>IFERROR(IF(OR($A411="",NOT(ISTEXT($A411))),"",'Materials'!$J$203),"")</f>
        <v/>
      </c>
      <c r="K411" s="7">
        <f>IFERROR(IF(OR($A411="",NOT(ISTEXT($A411))),"",'Materials'!$K$203),"")</f>
        <v/>
      </c>
      <c r="L411" s="7">
        <f>IFERROR(IF(OR($A411="",NOT(ISTEXT($A411))),"",'Materials'!$L$203),"")</f>
        <v/>
      </c>
      <c r="M411" s="6">
        <f>IFERROR(IF(OR($A411="",NOT(ISTEXT($A411))),"",'Materials'!$M$203),"")</f>
        <v/>
      </c>
    </row>
    <row r="412" ht="28" customHeight="1">
      <c r="A412" s="6">
        <f>IFERROR(IF(AND(ISTEXT($B$211),$B$211&lt;&gt;"",ISTEXT('Materials'!$A$204),'Materials'!$A$204&lt;&gt;"",ISTEXT('Materials'!$E$204),'Materials'!$E$204=$B$211),'Materials'!$A$204,""),"")</f>
        <v/>
      </c>
      <c r="B412" s="3">
        <f>IFERROR(IF(OR($A412="",NOT(ISTEXT($A412))),"",'Materials'!$B$204),"")</f>
        <v/>
      </c>
      <c r="C412" s="3">
        <f>IFERROR(IF(OR($A412="",NOT(ISTEXT($A412))),"",'Materials'!$C$204),"")</f>
        <v/>
      </c>
      <c r="D412" s="6">
        <f>IFERROR(IF(OR($A412="",NOT(ISTEXT($A412))),"",'Materials'!$D$204),"")</f>
        <v/>
      </c>
      <c r="E412" s="3">
        <f>IFERROR(IF(OR($A412="",NOT(ISTEXT($A412))),"",'Materials'!$E$204),"")</f>
        <v/>
      </c>
      <c r="F412" s="7">
        <f>IFERROR(IF(OR($A412="",NOT(ISTEXT($A412))),"",'Materials'!$F$204),"")</f>
        <v/>
      </c>
      <c r="G412" s="7">
        <f>IFERROR(IF(OR($A412="",NOT(ISTEXT($A412))),"",'Materials'!$G$204),"")</f>
        <v/>
      </c>
      <c r="H412" s="7">
        <f>IFERROR(IF(OR($A412="",NOT(ISTEXT($A412))),"",'Materials'!$H$204),"")</f>
        <v/>
      </c>
      <c r="I412" s="7">
        <f>IFERROR(IF(OR($A412="",NOT(ISTEXT($A412))),"",'Materials'!$I$204),"")</f>
        <v/>
      </c>
      <c r="J412" s="7">
        <f>IFERROR(IF(OR($A412="",NOT(ISTEXT($A412))),"",'Materials'!$J$204),"")</f>
        <v/>
      </c>
      <c r="K412" s="7">
        <f>IFERROR(IF(OR($A412="",NOT(ISTEXT($A412))),"",'Materials'!$K$204),"")</f>
        <v/>
      </c>
      <c r="L412" s="7">
        <f>IFERROR(IF(OR($A412="",NOT(ISTEXT($A412))),"",'Materials'!$L$204),"")</f>
        <v/>
      </c>
      <c r="M412" s="6">
        <f>IFERROR(IF(OR($A412="",NOT(ISTEXT($A412))),"",'Materials'!$M$204),"")</f>
        <v/>
      </c>
    </row>
    <row r="413" ht="28" customHeight="1">
      <c r="A413" s="6">
        <f>IFERROR(IF(AND(ISTEXT($B$211),$B$211&lt;&gt;"",ISTEXT('Materials'!$A$205),'Materials'!$A$205&lt;&gt;"",ISTEXT('Materials'!$E$205),'Materials'!$E$205=$B$211),'Materials'!$A$205,""),"")</f>
        <v/>
      </c>
      <c r="B413" s="3">
        <f>IFERROR(IF(OR($A413="",NOT(ISTEXT($A413))),"",'Materials'!$B$205),"")</f>
        <v/>
      </c>
      <c r="C413" s="3">
        <f>IFERROR(IF(OR($A413="",NOT(ISTEXT($A413))),"",'Materials'!$C$205),"")</f>
        <v/>
      </c>
      <c r="D413" s="6">
        <f>IFERROR(IF(OR($A413="",NOT(ISTEXT($A413))),"",'Materials'!$D$205),"")</f>
        <v/>
      </c>
      <c r="E413" s="3">
        <f>IFERROR(IF(OR($A413="",NOT(ISTEXT($A413))),"",'Materials'!$E$205),"")</f>
        <v/>
      </c>
      <c r="F413" s="7">
        <f>IFERROR(IF(OR($A413="",NOT(ISTEXT($A413))),"",'Materials'!$F$205),"")</f>
        <v/>
      </c>
      <c r="G413" s="7">
        <f>IFERROR(IF(OR($A413="",NOT(ISTEXT($A413))),"",'Materials'!$G$205),"")</f>
        <v/>
      </c>
      <c r="H413" s="7">
        <f>IFERROR(IF(OR($A413="",NOT(ISTEXT($A413))),"",'Materials'!$H$205),"")</f>
        <v/>
      </c>
      <c r="I413" s="7">
        <f>IFERROR(IF(OR($A413="",NOT(ISTEXT($A413))),"",'Materials'!$I$205),"")</f>
        <v/>
      </c>
      <c r="J413" s="7">
        <f>IFERROR(IF(OR($A413="",NOT(ISTEXT($A413))),"",'Materials'!$J$205),"")</f>
        <v/>
      </c>
      <c r="K413" s="7">
        <f>IFERROR(IF(OR($A413="",NOT(ISTEXT($A413))),"",'Materials'!$K$205),"")</f>
        <v/>
      </c>
      <c r="L413" s="7">
        <f>IFERROR(IF(OR($A413="",NOT(ISTEXT($A413))),"",'Materials'!$L$205),"")</f>
        <v/>
      </c>
      <c r="M413" s="6">
        <f>IFERROR(IF(OR($A413="",NOT(ISTEXT($A413))),"",'Materials'!$M$205),"")</f>
        <v/>
      </c>
    </row>
  </sheetData>
  <mergeCells count="1">
    <mergeCell ref="A1:M1"/>
  </mergeCells>
  <conditionalFormatting sqref="M6:M205">
    <cfRule type="expression" priority="1" dxfId="0">
      <formula>$M6="SHORTAGE"</formula>
    </cfRule>
  </conditionalFormatting>
  <conditionalFormatting sqref="L6:L205">
    <cfRule type="expression" priority="2" dxfId="3">
      <formula>$L6&lt;0</formula>
    </cfRule>
  </conditionalFormatting>
  <conditionalFormatting sqref="M214:M413">
    <cfRule type="expression" priority="3" dxfId="0">
      <formula>$M214="SHORTAGE"</formula>
    </cfRule>
  </conditionalFormatting>
  <conditionalFormatting sqref="L214:L413">
    <cfRule type="expression" priority="4" dxfId="3">
      <formula>$L214&lt;0</formula>
    </cfRule>
  </conditionalFormatting>
  <dataValidations count="1">
    <dataValidation sqref="B211" showErrorMessage="1" showInputMessage="1" allowBlank="1" type="list">
      <formula1>='Setup'!$D$11:$D$110</formula1>
    </dataValidation>
  </dataValidations>
  <pageMargins left="0.75" right="0.75" top="1" bottom="1" header="0.5" footer="0.5"/>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sheetPr>
  <dimension ref="A1:H45"/>
  <sheetViews>
    <sheetView showGridLines="0" workbookViewId="0">
      <selection activeCell="A1" sqref="A1"/>
    </sheetView>
  </sheetViews>
  <sheetFormatPr baseColWidth="8" defaultRowHeight="15"/>
  <cols>
    <col width="12" customWidth="1" min="1" max="1"/>
    <col width="108" customWidth="1" min="2" max="2"/>
    <col width="4" customWidth="1" min="3" max="3"/>
    <col width="4" customWidth="1" min="4" max="4"/>
    <col width="4" customWidth="1" min="5" max="5"/>
    <col width="4" customWidth="1" min="6" max="6"/>
    <col width="4" customWidth="1" min="7" max="7"/>
    <col width="4" customWidth="1" min="8" max="8"/>
  </cols>
  <sheetData>
    <row r="1" ht="28" customHeight="1">
      <c r="A1" s="1" t="inlineStr">
        <is>
          <t>Construction Material Register Instructions</t>
        </is>
      </c>
      <c r="B1" s="23" t="n"/>
      <c r="C1" s="23" t="n"/>
      <c r="D1" s="23" t="n"/>
      <c r="E1" s="23" t="n"/>
      <c r="F1" s="23" t="n"/>
      <c r="G1" s="23" t="n"/>
      <c r="H1" s="24" t="n"/>
    </row>
    <row r="3">
      <c r="A3" s="4" t="inlineStr">
        <is>
          <t>Workbook Use</t>
        </is>
      </c>
      <c r="B3" s="18" t="n"/>
    </row>
    <row r="4" ht="32" customHeight="1">
      <c r="A4" s="19" t="n">
        <v>1</v>
      </c>
      <c r="B4" s="20" t="inlineStr">
        <is>
          <t>1. Complete project information on the Setup sheet.</t>
        </is>
      </c>
    </row>
    <row r="5" ht="32" customHeight="1">
      <c r="A5" s="19" t="n">
        <v>2</v>
      </c>
      <c r="B5" s="20" t="inlineStr">
        <is>
          <t>2. Review or update the Unit Labels and Locations lists on Setup.</t>
        </is>
      </c>
    </row>
    <row r="6" ht="32" customHeight="1">
      <c r="A6" s="19" t="n">
        <v>3</v>
      </c>
      <c r="B6" s="20" t="inlineStr">
        <is>
          <t>3. Add one material item-location record on the Materials sheet for each project material and location combination.</t>
        </is>
      </c>
    </row>
    <row r="7" ht="32" customHeight="1">
      <c r="A7" s="19" t="n">
        <v>4</v>
      </c>
      <c r="B7" s="20" t="inlineStr">
        <is>
          <t>4. Enter planned quantities on the Materials sheet.</t>
        </is>
      </c>
    </row>
    <row r="8" ht="32" customHeight="1">
      <c r="A8" s="19" t="n">
        <v>5</v>
      </c>
      <c r="B8" s="20" t="inlineStr">
        <is>
          <t>5. Record all delivery receipts, material issues, and adjustments on the Movements sheet.</t>
        </is>
      </c>
    </row>
    <row r="9" ht="32" customHeight="1">
      <c r="A9" s="19" t="n">
        <v>6</v>
      </c>
      <c r="B9" s="20" t="inlineStr">
        <is>
          <t>6. Review calculated on-hand quantity, planned balance, quantity variance, and shortage flag on Materials.</t>
        </is>
      </c>
    </row>
    <row r="10" ht="32" customHeight="1">
      <c r="A10" s="19" t="n">
        <v>7</v>
      </c>
      <c r="B10" s="20" t="inlineStr">
        <is>
          <t>7. Use Reconciliation to review the full register, the shortage list, and the selected location view.</t>
        </is>
      </c>
    </row>
    <row r="11" ht="32" customHeight="1">
      <c r="A11" s="19" t="n">
        <v>8</v>
      </c>
      <c r="B11" s="20" t="inlineStr">
        <is>
          <t>8. Use Dashboard to review one selected material item-location record.</t>
        </is>
      </c>
    </row>
    <row r="13">
      <c r="A13" s="4" t="inlineStr">
        <is>
          <t>User Inputs</t>
        </is>
      </c>
      <c r="B13" s="18" t="n"/>
    </row>
    <row r="14">
      <c r="A14" s="2" t="inlineStr">
        <is>
          <t>Input</t>
        </is>
      </c>
      <c r="B14" s="2" t="inlineStr">
        <is>
          <t>Where Entered</t>
        </is>
      </c>
    </row>
    <row r="15" ht="90" customHeight="1">
      <c r="A15" s="13" t="inlineStr">
        <is>
          <t>Project name, project number, report date, prepared by</t>
        </is>
      </c>
      <c r="B15" s="13" t="inlineStr">
        <is>
          <t>Setup</t>
        </is>
      </c>
    </row>
    <row r="16" ht="90" customHeight="1">
      <c r="A16" s="20" t="inlineStr">
        <is>
          <t>Unit labels and locations</t>
        </is>
      </c>
      <c r="B16" s="20" t="inlineStr">
        <is>
          <t>Setup</t>
        </is>
      </c>
    </row>
    <row r="17" ht="90" customHeight="1">
      <c r="A17" s="13" t="inlineStr">
        <is>
          <t>Material record ID, item, description, unit, location, planned quantity</t>
        </is>
      </c>
      <c r="B17" s="13" t="inlineStr">
        <is>
          <t>Materials</t>
        </is>
      </c>
    </row>
    <row r="18" ht="90" customHeight="1">
      <c r="A18" s="20" t="inlineStr">
        <is>
          <t>Optional reference unit cost in USD</t>
        </is>
      </c>
      <c r="B18" s="20" t="inlineStr">
        <is>
          <t>Materials</t>
        </is>
      </c>
    </row>
    <row r="19" ht="90" customHeight="1">
      <c r="A19" s="13" t="inlineStr">
        <is>
          <t>Receipt, issue, and adjustment movements</t>
        </is>
      </c>
      <c r="B19" s="13" t="inlineStr">
        <is>
          <t>Movements</t>
        </is>
      </c>
    </row>
    <row r="20" ht="90" customHeight="1">
      <c r="A20" s="20" t="inlineStr">
        <is>
          <t>Movement date, quantity, reference, entered by, and notes</t>
        </is>
      </c>
      <c r="B20" s="20" t="inlineStr">
        <is>
          <t>Movements</t>
        </is>
      </c>
    </row>
    <row r="23">
      <c r="A23" s="4" t="inlineStr">
        <is>
          <t>Calculation Definitions</t>
        </is>
      </c>
      <c r="B23" s="18" t="n"/>
    </row>
    <row r="24">
      <c r="A24" s="2" t="inlineStr">
        <is>
          <t>Calculation</t>
        </is>
      </c>
      <c r="B24" s="2" t="inlineStr">
        <is>
          <t>Definition</t>
        </is>
      </c>
    </row>
    <row r="25" ht="32" customHeight="1">
      <c r="A25" s="13" t="inlineStr">
        <is>
          <t>Received Quantity</t>
        </is>
      </c>
      <c r="B25" s="13" t="inlineStr">
        <is>
          <t>Total of all Received movement quantities for the Material Record ID.</t>
        </is>
      </c>
    </row>
    <row r="26" ht="32" customHeight="1">
      <c r="A26" s="20" t="inlineStr">
        <is>
          <t>Issued Quantity</t>
        </is>
      </c>
      <c r="B26" s="20" t="inlineStr">
        <is>
          <t>Total of all Issued movement quantities for the Material Record ID.</t>
        </is>
      </c>
    </row>
    <row r="27" ht="32" customHeight="1">
      <c r="A27" s="13" t="inlineStr">
        <is>
          <t>Adjustment Quantity</t>
        </is>
      </c>
      <c r="B27" s="13" t="inlineStr">
        <is>
          <t>Total of all signed Adjustment movement quantities for the Material Record ID.</t>
        </is>
      </c>
    </row>
    <row r="28" ht="32" customHeight="1">
      <c r="A28" s="20" t="inlineStr">
        <is>
          <t>On-Hand Quantity</t>
        </is>
      </c>
      <c r="B28" s="20" t="inlineStr">
        <is>
          <t>Received Quantity minus Issued Quantity plus Adjustment Quantity.</t>
        </is>
      </c>
    </row>
    <row r="29" ht="32" customHeight="1">
      <c r="A29" s="13" t="inlineStr">
        <is>
          <t>Planned Balance</t>
        </is>
      </c>
      <c r="B29" s="13" t="inlineStr">
        <is>
          <t>Planned Quantity minus Issued Quantity.</t>
        </is>
      </c>
    </row>
    <row r="30" ht="32" customHeight="1">
      <c r="A30" s="20" t="inlineStr">
        <is>
          <t>Quantity Variance</t>
        </is>
      </c>
      <c r="B30" s="20" t="inlineStr">
        <is>
          <t>On-Hand Quantity minus Planned Balance.</t>
        </is>
      </c>
    </row>
    <row r="31" ht="32" customHeight="1">
      <c r="A31" s="13" t="inlineStr">
        <is>
          <t>Shortage Flag</t>
        </is>
      </c>
      <c r="B31" s="13" t="inlineStr">
        <is>
          <t>SHORTAGE when Quantity Variance is less than zero; otherwise OK.</t>
        </is>
      </c>
    </row>
    <row r="34">
      <c r="A34" s="4" t="inlineStr">
        <is>
          <t>Adjustment Entry Guidance</t>
        </is>
      </c>
      <c r="B34" s="18" t="n"/>
    </row>
    <row r="35" ht="30" customHeight="1">
      <c r="A35" s="19" t="inlineStr">
        <is>
          <t>•</t>
        </is>
      </c>
      <c r="B35" s="20" t="inlineStr">
        <is>
          <t>Enter a positive Adjustment quantity to increase the recorded on-hand quantity.</t>
        </is>
      </c>
    </row>
    <row r="36" ht="30" customHeight="1">
      <c r="A36" s="19" t="inlineStr">
        <is>
          <t>•</t>
        </is>
      </c>
      <c r="B36" s="20" t="inlineStr">
        <is>
          <t>Enter a negative Adjustment quantity to reduce the recorded on-hand quantity.</t>
        </is>
      </c>
    </row>
    <row r="37" ht="30" customHeight="1">
      <c r="A37" s="19" t="inlineStr">
        <is>
          <t>•</t>
        </is>
      </c>
      <c r="B37" s="20" t="inlineStr">
        <is>
          <t>Include a reason in the Notes column for every adjustment.</t>
        </is>
      </c>
    </row>
    <row r="38" ht="30" customHeight="1">
      <c r="A38" s="19" t="inlineStr">
        <is>
          <t>•</t>
        </is>
      </c>
      <c r="B38" s="20" t="inlineStr">
        <is>
          <t>Use the material record’s stated unit. Do not convert quantities in the workbook.</t>
        </is>
      </c>
    </row>
    <row r="40">
      <c r="A40" s="4" t="inlineStr">
        <is>
          <t>Important Limits</t>
        </is>
      </c>
      <c r="B40" s="18" t="n"/>
    </row>
    <row r="41" ht="72" customHeight="1">
      <c r="A41" s="21" t="inlineStr">
        <is>
          <t>Note</t>
        </is>
      </c>
      <c r="B41" s="10" t="inlineStr">
        <is>
          <t>This workbook is a project material register and reconciliation tool. It does not estimate takeoff quantities, create purchase orders, certify inventory, replace warehouse controls, track reusable stock transfers, or calculate reorder points. Quantity results depend on complete and accurate user-entered movements and do not prove physical stock.</t>
        </is>
      </c>
    </row>
    <row r="44">
      <c r="A44" s="4" t="inlineStr">
        <is>
          <t>Sample Data Note</t>
        </is>
      </c>
      <c r="B44" s="18" t="n"/>
    </row>
    <row r="45" ht="48" customHeight="1">
      <c r="A45" s="22" t="inlineStr">
        <is>
          <t>Sample Data</t>
        </is>
      </c>
      <c r="B45" s="13" t="inlineStr">
        <is>
          <t>The workbook includes sample material records and sample movements for demonstration. Replace or delete sample entries before using the workbook for a live project.</t>
        </is>
      </c>
    </row>
  </sheetData>
  <mergeCells count="1">
    <mergeCell ref="A1:H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2026-09-04T09:24:16Z</dcterms:created>
  <dcterms:modified xmlns:dcterms="http://purl.org/dc/terms/" xmlns:xsi="http://www.w3.org/2001/XMLSchema-instance" xsi:type="dcterms:W3CDTF">2026-09-04T09:24:16Z</dcterms:modified>
</cp:coreProperties>
</file>