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Setup" sheetId="2" state="visible" r:id="rId2"/>
    <sheet xmlns:r="http://schemas.openxmlformats.org/officeDocument/2006/relationships" name="Budget" sheetId="3" state="visible" r:id="rId3"/>
    <sheet xmlns:r="http://schemas.openxmlformats.org/officeDocument/2006/relationships" name="Commitments" sheetId="4" state="visible" r:id="rId4"/>
    <sheet xmlns:r="http://schemas.openxmlformats.org/officeDocument/2006/relationships" name="Actuals" sheetId="5" state="visible" r:id="rId5"/>
    <sheet xmlns:r="http://schemas.openxmlformats.org/officeDocument/2006/relationships" name="Job Cost Report" sheetId="6" state="visible" r:id="rId6"/>
    <sheet xmlns:r="http://schemas.openxmlformats.org/officeDocument/2006/relationships" name="Instructions" sheetId="7" state="visible" r:id="rId7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$#,##0.00;[Red]($#,##0.00)"/>
    <numFmt numFmtId="165" formatCode="m/d/yyyy"/>
  </numFmts>
  <fonts count="5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b val="1"/>
      <color rgb="001F2937"/>
      <sz val="10"/>
    </font>
    <font>
      <name val="Aptos"/>
      <color rgb="001F2937"/>
      <sz val="10"/>
    </font>
    <font>
      <name val="Aptos"/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146B4A"/>
      </patternFill>
    </fill>
    <fill>
      <patternFill patternType="solid">
        <fgColor rgb="00F7E7B3"/>
      </patternFill>
    </fill>
    <fill>
      <patternFill patternType="solid">
        <fgColor rgb="00E7ECEF"/>
      </patternFill>
    </fill>
    <fill>
      <patternFill patternType="solid">
        <fgColor rgb="00FFFFFF"/>
      </patternFill>
    </fill>
    <fill>
      <patternFill patternType="solid">
        <fgColor rgb="00C75B39"/>
      </patternFill>
    </fill>
    <fill>
      <patternFill patternType="solid">
        <fgColor rgb="00FFF3D6"/>
      </patternFill>
    </fill>
  </fills>
  <borders count="6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  <border>
      <left/>
      <right/>
      <top style="thin">
        <color rgb="00CBD5D8"/>
      </top>
      <bottom/>
      <diagonal/>
    </border>
    <border>
      <left/>
      <right style="thin">
        <color rgb="00CBD5D8"/>
      </right>
      <top style="thin">
        <color rgb="00CBD5D8"/>
      </top>
      <bottom/>
      <diagonal/>
    </border>
    <border>
      <left/>
      <right/>
      <top style="thin">
        <color rgb="00CBD5D8"/>
      </top>
      <bottom style="thin">
        <color rgb="00CBD5D8"/>
      </bottom>
      <diagonal/>
    </border>
    <border>
      <left/>
      <right style="thin">
        <color rgb="00CBD5D8"/>
      </right>
      <top style="thin">
        <color rgb="00CBD5D8"/>
      </top>
      <bottom style="thin">
        <color rgb="00CBD5D8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2" fillId="3" borderId="1" applyAlignment="1" pivotButton="0" quotePrefix="0" xfId="0">
      <alignment horizontal="left" vertical="center" wrapText="1" shrinkToFit="1"/>
    </xf>
    <xf numFmtId="0" fontId="3" fillId="4" borderId="1" applyAlignment="1" pivotButton="0" quotePrefix="0" xfId="0">
      <alignment horizontal="left" vertical="center"/>
    </xf>
    <xf numFmtId="0" fontId="3" fillId="5" borderId="0" applyAlignment="1" pivotButton="0" quotePrefix="0" xfId="0">
      <alignment horizontal="left" vertical="top" wrapText="1"/>
    </xf>
    <xf numFmtId="164" fontId="3" fillId="4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 wrapText="1" shrinkToFit="1"/>
    </xf>
    <xf numFmtId="0" fontId="3" fillId="3" borderId="1" applyAlignment="1" pivotButton="0" quotePrefix="0" xfId="0">
      <alignment horizontal="left" vertical="center" wrapText="1" shrinkToFit="1"/>
    </xf>
    <xf numFmtId="0" fontId="4" fillId="2" borderId="1" applyAlignment="1" pivotButton="0" quotePrefix="0" xfId="0">
      <alignment horizontal="center" vertical="center" wrapText="1" shrinkToFit="1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left" vertical="center"/>
    </xf>
    <xf numFmtId="164" fontId="3" fillId="7" borderId="1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center" vertical="center" wrapText="1"/>
    </xf>
    <xf numFmtId="165" fontId="3" fillId="7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165" fontId="3" fillId="7" borderId="1" applyAlignment="1" pivotButton="0" quotePrefix="0" xfId="0">
      <alignment horizontal="left" vertical="center"/>
    </xf>
  </cellXfs>
  <cellStyles count="1">
    <cellStyle name="Normal" xfId="0" builtinId="0" hidden="0"/>
  </cellStyles>
  <dxfs count="4">
    <dxf>
      <font>
        <name val="Aptos"/>
        <b val="1"/>
        <color rgb="00C75B39"/>
        <sz val="10"/>
      </font>
      <fill>
        <patternFill patternType="solid">
          <fgColor rgb="00FCE4D6"/>
        </patternFill>
      </fill>
    </dxf>
    <dxf>
      <fill>
        <patternFill patternType="solid">
          <fgColor rgb="00E7ECEF"/>
        </patternFill>
      </fill>
    </dxf>
    <dxf>
      <font>
        <name val="Aptos"/>
        <b val="1"/>
        <color rgb="00C75B39"/>
        <sz val="10"/>
      </font>
    </dxf>
    <dxf>
      <font>
        <name val="Aptos"/>
        <b val="1"/>
        <color rgb="00146B4A"/>
        <sz val="10"/>
      </font>
      <fill>
        <patternFill patternType="solid">
          <fgColor rgb="00E2F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vs. Forecast at Completion by Cost Code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'Job Cost Report'!C7</f>
            </strRef>
          </tx>
          <spPr>
            <a:solidFill xmlns:a="http://schemas.openxmlformats.org/drawingml/2006/main">
              <a:srgbClr val="146B4A"/>
            </a:solidFill>
            <a:ln xmlns:a="http://schemas.openxmlformats.org/drawingml/2006/main">
              <a:prstDash val="solid"/>
            </a:ln>
          </spPr>
          <cat>
            <numRef>
              <f>'Job Cost Report'!$A$8:$A$10</f>
            </numRef>
          </cat>
          <val>
            <numRef>
              <f>'Job Cost Report'!$C$8:$C$10</f>
            </numRef>
          </val>
        </ser>
        <ser>
          <idx val="1"/>
          <order val="1"/>
          <tx>
            <strRef>
              <f>'Job Cost Report'!I7</f>
            </strRef>
          </tx>
          <spPr>
            <a:solidFill xmlns:a="http://schemas.openxmlformats.org/drawingml/2006/main">
              <a:srgbClr val="C75B39"/>
            </a:solidFill>
            <a:ln xmlns:a="http://schemas.openxmlformats.org/drawingml/2006/main">
              <a:prstDash val="solid"/>
            </a:ln>
          </spPr>
          <cat>
            <numRef>
              <f>'Job Cost Report'!$A$8:$A$10</f>
            </numRef>
          </cat>
          <val>
            <numRef>
              <f>'Job Cost Report'!$I$8:$I$10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Cost Code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1</row>
      <rowOff>0</rowOff>
    </from>
    <ext cx="5580000" cy="2951999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Budget" displayName="tblBudget" ref="A7:E157" headerRowCount="1">
  <autoFilter ref="A7:E157"/>
  <tableColumns count="5">
    <tableColumn id="1" name="Cost Code"/>
    <tableColumn id="2" name="Cost Code Description"/>
    <tableColumn id="3" name="Budget Amount (USD)"/>
    <tableColumn id="4" name="Forecast Adjustment (USD)"/>
    <tableColumn id="5" name="Notes"/>
  </tableColumns>
</table>
</file>

<file path=xl/tables/table2.xml><?xml version="1.0" encoding="utf-8"?>
<table xmlns="http://schemas.openxmlformats.org/spreadsheetml/2006/main" id="2" name="tblCommitments" displayName="tblCommitments" ref="A7:G157" headerRowCount="1">
  <autoFilter ref="A7:G157"/>
  <tableColumns count="7">
    <tableColumn id="1" name="Commitment ID"/>
    <tableColumn id="2" name="Cost Code"/>
    <tableColumn id="3" name="Vendor"/>
    <tableColumn id="4" name="Commitment Amount (USD)"/>
    <tableColumn id="5" name="Status"/>
    <tableColumn id="6" name="Reference / Notes"/>
    <tableColumn id="7" name="Cost Code Check"/>
  </tableColumns>
</table>
</file>

<file path=xl/tables/table3.xml><?xml version="1.0" encoding="utf-8"?>
<table xmlns="http://schemas.openxmlformats.org/spreadsheetml/2006/main" id="3" name="tblActuals" displayName="tblActuals" ref="A7:H157" headerRowCount="1">
  <autoFilter ref="A7:H157"/>
  <tableColumns count="8">
    <tableColumn id="1" name="Invoice Date"/>
    <tableColumn id="2" name="Invoice / Reference"/>
    <tableColumn id="3" name="Cost Code"/>
    <tableColumn id="4" name="Commitment ID"/>
    <tableColumn id="5" name="Vendor"/>
    <tableColumn id="6" name="Actual Amount (USD)"/>
    <tableColumn id="7" name="Notes"/>
    <tableColumn id="8" name="Cost Code Check"/>
  </tableColumns>
</table>
</file>

<file path=xl/tables/table4.xml><?xml version="1.0" encoding="utf-8"?>
<table xmlns="http://schemas.openxmlformats.org/spreadsheetml/2006/main" id="4" name="tblJobCostReport" displayName="tblJobCostReport" ref="A7:K157" headerRowCount="1">
  <autoFilter ref="A7:K157"/>
  <tableColumns count="11">
    <tableColumn id="1" name="Cost Code"/>
    <tableColumn id="2" name="Cost Code Description"/>
    <tableColumn id="3" name="Budget (USD)"/>
    <tableColumn id="4" name="Committed Cost (USD)"/>
    <tableColumn id="5" name="Actual Cost (USD)"/>
    <tableColumn id="6" name="Forecast Adjustment (USD)"/>
    <tableColumn id="7" name="Forecast Base (USD)"/>
    <tableColumn id="8" name="Cost to Complete (USD)"/>
    <tableColumn id="9" name="Forecast at Completion (USD)"/>
    <tableColumn id="10" name="Budget Variance (Budget Less Forecast) (USD)"/>
    <tableColumn id="11" name="Forecast Exception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tabColor rgb="00146B4A"/>
    <outlinePr summaryBelow="1" summaryRight="1"/>
    <pageSetUpPr/>
  </sheetPr>
  <dimension ref="A1:P171"/>
  <sheetViews>
    <sheetView showGridLines="0" zoomScale="85" workbookViewId="0">
      <selection activeCell="A1" sqref="A1"/>
    </sheetView>
  </sheetViews>
  <sheetFormatPr baseColWidth="8" defaultRowHeight="15"/>
  <cols>
    <col width="3" customWidth="1" min="1" max="1"/>
    <col width="43" customWidth="1" min="2" max="2"/>
    <col width="20" customWidth="1" min="3" max="3"/>
    <col width="4" customWidth="1" min="4" max="4"/>
    <col width="43" customWidth="1" min="5" max="5"/>
    <col width="20" customWidth="1" min="6" max="6"/>
    <col width="4" customWidth="1" min="7" max="7"/>
    <col width="16" customWidth="1" min="8" max="8"/>
    <col width="18" customWidth="1" min="9" max="9"/>
    <col width="20" customWidth="1" min="10" max="10"/>
    <col width="18" customWidth="1" min="11" max="11"/>
    <col width="19" customWidth="1" min="12" max="12"/>
    <col width="3" customWidth="1" min="13" max="13"/>
    <col width="14" customWidth="1" min="14" max="14"/>
    <col width="14" customWidth="1" min="15" max="15"/>
    <col width="14" customWidth="1" min="16" max="16"/>
  </cols>
  <sheetData>
    <row r="1" ht="28" customHeight="1">
      <c r="A1" s="1" t="inlineStr">
        <is>
          <t>Construction Job Costing Dashboard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3" t="n"/>
    </row>
    <row r="2"/>
    <row r="3">
      <c r="B3" s="4" t="inlineStr">
        <is>
          <t>Project Name</t>
        </is>
      </c>
      <c r="C3" s="5">
        <f>IFERROR('Setup'!$B$4,"")</f>
        <v/>
      </c>
    </row>
    <row r="4">
      <c r="B4" s="4" t="inlineStr">
        <is>
          <t>Project Reference</t>
        </is>
      </c>
      <c r="C4" s="5">
        <f>IFERROR('Setup'!$B$5,"")</f>
        <v/>
      </c>
    </row>
    <row r="5" ht="42" customHeight="1">
      <c r="B5" s="6" t="inlineStr">
        <is>
          <t>Forecast exception means forecast at completion exceeds budget by more than the editable threshold on Setup.</t>
        </is>
      </c>
    </row>
    <row r="6"/>
    <row r="7" ht="34" customHeight="1">
      <c r="B7" s="4" t="inlineStr">
        <is>
          <t>Current Budget (USD)</t>
        </is>
      </c>
      <c r="C7" s="7">
        <f>IFERROR(SUM('Job Cost Report'!$C$8:$C$157),0)</f>
        <v/>
      </c>
      <c r="E7" s="4" t="inlineStr">
        <is>
          <t>Forecast at Completion (USD)</t>
        </is>
      </c>
      <c r="F7" s="7">
        <f>IFERROR(SUM('Job Cost Report'!$I$8:$I$157),0)</f>
        <v/>
      </c>
    </row>
    <row r="8" ht="34" customHeight="1">
      <c r="B8" s="4" t="inlineStr">
        <is>
          <t>Committed Cost (USD)</t>
        </is>
      </c>
      <c r="C8" s="7">
        <f>IFERROR(SUM('Job Cost Report'!$D$8:$D$157),0)</f>
        <v/>
      </c>
      <c r="E8" s="4" t="inlineStr">
        <is>
          <t>Budget Variance (Budget Less Forecast) (USD)</t>
        </is>
      </c>
      <c r="F8" s="7">
        <f>IFERROR(SUM('Job Cost Report'!$J$8:$J$157),0)</f>
        <v/>
      </c>
    </row>
    <row r="9" ht="34" customHeight="1">
      <c r="B9" s="4" t="inlineStr">
        <is>
          <t>Actual Cost (USD)</t>
        </is>
      </c>
      <c r="C9" s="7">
        <f>IFERROR(SUM('Job Cost Report'!$E$8:$E$157),0)</f>
        <v/>
      </c>
      <c r="E9" s="4" t="inlineStr">
        <is>
          <t>Forecast Exceptions</t>
        </is>
      </c>
      <c r="F9" s="8">
        <f>IFERROR(COUNTIF('Job Cost Report'!$K$8:$K$157,"Review"),0)</f>
        <v/>
      </c>
    </row>
    <row r="10" ht="34" customHeight="1">
      <c r="B10" s="4" t="inlineStr">
        <is>
          <t>Cost to Complete (USD)</t>
        </is>
      </c>
      <c r="C10" s="7">
        <f>IFERROR(SUM('Job Cost Report'!$H$8:$H$157),0)</f>
        <v/>
      </c>
      <c r="E10" s="4" t="inlineStr">
        <is>
          <t>Open Commitments (USD)</t>
        </is>
      </c>
      <c r="F10" s="7">
        <f>IFERROR(SUMIFS('Commitments'!$D$8:$D$157,'Commitments'!$E$8:$E$157,"Open"),0)</f>
        <v/>
      </c>
    </row>
    <row r="11">
      <c r="B11" s="9" t="inlineStr">
        <is>
          <t>Commitment Status Summary</t>
        </is>
      </c>
      <c r="C11" s="9" t="inlineStr">
        <is>
          <t>Amount (USD)</t>
        </is>
      </c>
      <c r="F11">
        <f>""</f>
        <v/>
      </c>
    </row>
    <row r="12" ht="28" customHeight="1">
      <c r="B12" s="10" t="inlineStr">
        <is>
          <t>Open Commitments (USD)</t>
        </is>
      </c>
      <c r="C12" s="7">
        <f>IFERROR(SUMIFS('Commitments'!$D$8:$D$157,'Commitments'!$E$8:$E$157,"Open"),0)</f>
        <v/>
      </c>
      <c r="F12">
        <f>""</f>
        <v/>
      </c>
    </row>
    <row r="13" ht="28" customHeight="1">
      <c r="B13" s="10" t="inlineStr">
        <is>
          <t>Closed Commitments (USD)</t>
        </is>
      </c>
      <c r="C13" s="7">
        <f>IFERROR(SUMIFS('Commitments'!$D$8:$D$157,'Commitments'!$E$8:$E$157,"Closed"),0)</f>
        <v/>
      </c>
      <c r="F13">
        <f>""</f>
        <v/>
      </c>
    </row>
    <row r="14" ht="28" customHeight="1">
      <c r="B14" s="10" t="inlineStr">
        <is>
          <t>Cancelled Commitments (USD)</t>
        </is>
      </c>
      <c r="C14" s="7">
        <f>IFERROR(SUMIFS('Commitments'!$D$8:$D$157,'Commitments'!$E$8:$E$157,"Cancelled"),0)</f>
        <v/>
      </c>
      <c r="F14">
        <f>""</f>
        <v/>
      </c>
    </row>
    <row r="15">
      <c r="F15">
        <f>""</f>
        <v/>
      </c>
    </row>
    <row r="16">
      <c r="F16">
        <f>""</f>
        <v/>
      </c>
    </row>
    <row r="17" ht="42" customHeight="1">
      <c r="B17" s="11" t="inlineStr">
        <is>
          <t>Cost Code</t>
        </is>
      </c>
      <c r="C17" s="11" t="inlineStr">
        <is>
          <t>Cost Code Description</t>
        </is>
      </c>
      <c r="D17" s="11" t="inlineStr">
        <is>
          <t>Budget (USD)</t>
        </is>
      </c>
      <c r="E17" s="11" t="inlineStr">
        <is>
          <t>Committed Cost (USD)</t>
        </is>
      </c>
      <c r="F17" s="11" t="inlineStr">
        <is>
          <t>Actual Cost (USD)</t>
        </is>
      </c>
      <c r="G17" s="11" t="inlineStr">
        <is>
          <t>Forecast Adjustment (USD)</t>
        </is>
      </c>
      <c r="H17" s="11" t="inlineStr">
        <is>
          <t>Forecast Base (USD)</t>
        </is>
      </c>
      <c r="I17" s="11" t="inlineStr">
        <is>
          <t>Cost to Complete (USD)</t>
        </is>
      </c>
      <c r="J17" s="11" t="inlineStr">
        <is>
          <t>Forecast at Completion (USD)</t>
        </is>
      </c>
      <c r="K17" s="11" t="inlineStr">
        <is>
          <t>Budget Variance (USD)</t>
        </is>
      </c>
      <c r="L17" s="11" t="inlineStr">
        <is>
          <t>Forecast Exception</t>
        </is>
      </c>
    </row>
    <row r="18">
      <c r="B18" s="12">
        <f>IFERROR(FILTER('Job Cost Report'!$A$8:$K$157,'Job Cost Report'!$K$8:$K$157="Review"),"No forecast exceptions")</f>
        <v/>
      </c>
      <c r="C18" s="12" t="n"/>
      <c r="D18" s="13" t="n"/>
      <c r="E18" s="13" t="n"/>
      <c r="F18" s="13">
        <f>""</f>
        <v/>
      </c>
      <c r="G18" s="13" t="n"/>
      <c r="H18" s="13" t="n"/>
      <c r="I18" s="13" t="n"/>
      <c r="J18" s="13" t="n"/>
      <c r="K18" s="12" t="n"/>
      <c r="L18" s="12" t="n"/>
    </row>
    <row r="19">
      <c r="B19" s="14" t="n"/>
      <c r="C19" s="14" t="n"/>
      <c r="D19" s="15" t="n"/>
      <c r="E19" s="15" t="n"/>
      <c r="F19" s="15">
        <f>""</f>
        <v/>
      </c>
      <c r="G19" s="15" t="n"/>
      <c r="H19" s="15" t="n"/>
      <c r="I19" s="15" t="n"/>
      <c r="J19" s="15" t="n"/>
      <c r="K19" s="14" t="n"/>
      <c r="L19" s="14" t="n"/>
    </row>
    <row r="20">
      <c r="B20" s="12" t="n"/>
      <c r="C20" s="12" t="n"/>
      <c r="D20" s="13" t="n"/>
      <c r="E20" s="13" t="n"/>
      <c r="F20" s="13">
        <f>""</f>
        <v/>
      </c>
      <c r="G20" s="13" t="n"/>
      <c r="H20" s="13" t="n"/>
      <c r="I20" s="13" t="n"/>
      <c r="J20" s="13" t="n"/>
      <c r="K20" s="12" t="n"/>
      <c r="L20" s="12" t="n"/>
    </row>
    <row r="21">
      <c r="B21" s="14" t="n"/>
      <c r="C21" s="14" t="n"/>
      <c r="D21" s="15" t="n"/>
      <c r="E21" s="15" t="n"/>
      <c r="F21" s="15">
        <f>""</f>
        <v/>
      </c>
      <c r="G21" s="15" t="n"/>
      <c r="H21" s="15" t="n"/>
      <c r="I21" s="15" t="n"/>
      <c r="J21" s="15" t="n"/>
      <c r="K21" s="14" t="n"/>
      <c r="L21" s="14" t="n"/>
    </row>
    <row r="22">
      <c r="B22" s="12" t="n"/>
      <c r="C22" s="12" t="n"/>
      <c r="D22" s="13" t="n"/>
      <c r="E22" s="13" t="n"/>
      <c r="F22" s="13">
        <f>""</f>
        <v/>
      </c>
      <c r="G22" s="13" t="n"/>
      <c r="H22" s="13" t="n"/>
      <c r="I22" s="13" t="n"/>
      <c r="J22" s="13" t="n"/>
      <c r="K22" s="12" t="n"/>
      <c r="L22" s="12" t="n"/>
    </row>
    <row r="23">
      <c r="B23" s="14" t="n"/>
      <c r="C23" s="14" t="n"/>
      <c r="D23" s="15" t="n"/>
      <c r="E23" s="15" t="n"/>
      <c r="F23" s="15">
        <f>""</f>
        <v/>
      </c>
      <c r="G23" s="15" t="n"/>
      <c r="H23" s="15" t="n"/>
      <c r="I23" s="15" t="n"/>
      <c r="J23" s="15" t="n"/>
      <c r="K23" s="14" t="n"/>
      <c r="L23" s="14" t="n"/>
    </row>
    <row r="24">
      <c r="B24" s="12" t="n"/>
      <c r="C24" s="12" t="n"/>
      <c r="D24" s="13" t="n"/>
      <c r="E24" s="13" t="n"/>
      <c r="F24" s="13">
        <f>""</f>
        <v/>
      </c>
      <c r="G24" s="13" t="n"/>
      <c r="H24" s="13" t="n"/>
      <c r="I24" s="13" t="n"/>
      <c r="J24" s="13" t="n"/>
      <c r="K24" s="12" t="n"/>
      <c r="L24" s="12" t="n"/>
    </row>
    <row r="25">
      <c r="B25" s="14" t="n"/>
      <c r="C25" s="14" t="n"/>
      <c r="D25" s="15" t="n"/>
      <c r="E25" s="15" t="n"/>
      <c r="F25" s="15">
        <f>""</f>
        <v/>
      </c>
      <c r="G25" s="15" t="n"/>
      <c r="H25" s="15" t="n"/>
      <c r="I25" s="15" t="n"/>
      <c r="J25" s="15" t="n"/>
      <c r="K25" s="14" t="n"/>
      <c r="L25" s="14" t="n"/>
    </row>
    <row r="26">
      <c r="B26" s="12" t="n"/>
      <c r="C26" s="12" t="n"/>
      <c r="D26" s="13" t="n"/>
      <c r="E26" s="13" t="n"/>
      <c r="F26" s="13">
        <f>""</f>
        <v/>
      </c>
      <c r="G26" s="13" t="n"/>
      <c r="H26" s="13" t="n"/>
      <c r="I26" s="13" t="n"/>
      <c r="J26" s="13" t="n"/>
      <c r="K26" s="12" t="n"/>
      <c r="L26" s="12" t="n"/>
    </row>
    <row r="27">
      <c r="B27" s="14" t="n"/>
      <c r="C27" s="14" t="n"/>
      <c r="D27" s="15" t="n"/>
      <c r="E27" s="15" t="n"/>
      <c r="F27" s="15">
        <f>""</f>
        <v/>
      </c>
      <c r="G27" s="15" t="n"/>
      <c r="H27" s="15" t="n"/>
      <c r="I27" s="15" t="n"/>
      <c r="J27" s="15" t="n"/>
      <c r="K27" s="14" t="n"/>
      <c r="L27" s="14" t="n"/>
    </row>
    <row r="28">
      <c r="B28" s="12" t="n"/>
      <c r="C28" s="12" t="n"/>
      <c r="D28" s="13" t="n"/>
      <c r="E28" s="13" t="n"/>
      <c r="F28" s="13">
        <f>""</f>
        <v/>
      </c>
      <c r="G28" s="13" t="n"/>
      <c r="H28" s="13" t="n"/>
      <c r="I28" s="13" t="n"/>
      <c r="J28" s="13" t="n"/>
      <c r="K28" s="12" t="n"/>
      <c r="L28" s="12" t="n"/>
    </row>
    <row r="29">
      <c r="B29" s="14" t="n"/>
      <c r="C29" s="14" t="n"/>
      <c r="D29" s="15" t="n"/>
      <c r="E29" s="15" t="n"/>
      <c r="F29" s="15">
        <f>""</f>
        <v/>
      </c>
      <c r="G29" s="15" t="n"/>
      <c r="H29" s="15" t="n"/>
      <c r="I29" s="15" t="n"/>
      <c r="J29" s="15" t="n"/>
      <c r="K29" s="14" t="n"/>
      <c r="L29" s="14" t="n"/>
    </row>
    <row r="30">
      <c r="B30" s="12" t="n"/>
      <c r="C30" s="12" t="n"/>
      <c r="D30" s="13" t="n"/>
      <c r="E30" s="13" t="n"/>
      <c r="F30" s="13">
        <f>""</f>
        <v/>
      </c>
      <c r="G30" s="13" t="n"/>
      <c r="H30" s="13" t="n"/>
      <c r="I30" s="13" t="n"/>
      <c r="J30" s="13" t="n"/>
      <c r="K30" s="12" t="n"/>
      <c r="L30" s="12" t="n"/>
    </row>
    <row r="31">
      <c r="B31" s="14" t="n"/>
      <c r="C31" s="14" t="n"/>
      <c r="D31" s="15" t="n"/>
      <c r="E31" s="15" t="n"/>
      <c r="F31" s="15">
        <f>""</f>
        <v/>
      </c>
      <c r="G31" s="15" t="n"/>
      <c r="H31" s="15" t="n"/>
      <c r="I31" s="15" t="n"/>
      <c r="J31" s="15" t="n"/>
      <c r="K31" s="14" t="n"/>
      <c r="L31" s="14" t="n"/>
    </row>
    <row r="32">
      <c r="B32" s="12" t="n"/>
      <c r="C32" s="12" t="n"/>
      <c r="D32" s="13" t="n"/>
      <c r="E32" s="13" t="n"/>
      <c r="F32" s="13">
        <f>""</f>
        <v/>
      </c>
      <c r="G32" s="13" t="n"/>
      <c r="H32" s="13" t="n"/>
      <c r="I32" s="13" t="n"/>
      <c r="J32" s="13" t="n"/>
      <c r="K32" s="12" t="n"/>
      <c r="L32" s="12" t="n"/>
    </row>
    <row r="33">
      <c r="B33" s="14" t="n"/>
      <c r="C33" s="14" t="n"/>
      <c r="D33" s="15" t="n"/>
      <c r="E33" s="15" t="n"/>
      <c r="F33" s="15">
        <f>""</f>
        <v/>
      </c>
      <c r="G33" s="15" t="n"/>
      <c r="H33" s="15" t="n"/>
      <c r="I33" s="15" t="n"/>
      <c r="J33" s="15" t="n"/>
      <c r="K33" s="14" t="n"/>
      <c r="L33" s="14" t="n"/>
    </row>
    <row r="34">
      <c r="B34" s="12" t="n"/>
      <c r="C34" s="12" t="n"/>
      <c r="D34" s="13" t="n"/>
      <c r="E34" s="13" t="n"/>
      <c r="F34" s="13">
        <f>""</f>
        <v/>
      </c>
      <c r="G34" s="13" t="n"/>
      <c r="H34" s="13" t="n"/>
      <c r="I34" s="13" t="n"/>
      <c r="J34" s="13" t="n"/>
      <c r="K34" s="12" t="n"/>
      <c r="L34" s="12" t="n"/>
    </row>
    <row r="35">
      <c r="B35" s="14" t="n"/>
      <c r="C35" s="14" t="n"/>
      <c r="D35" s="15" t="n"/>
      <c r="E35" s="15" t="n"/>
      <c r="F35" s="15">
        <f>""</f>
        <v/>
      </c>
      <c r="G35" s="15" t="n"/>
      <c r="H35" s="15" t="n"/>
      <c r="I35" s="15" t="n"/>
      <c r="J35" s="15" t="n"/>
      <c r="K35" s="14" t="n"/>
      <c r="L35" s="14" t="n"/>
    </row>
    <row r="36">
      <c r="B36" s="12" t="n"/>
      <c r="C36" s="12" t="n"/>
      <c r="D36" s="13" t="n"/>
      <c r="E36" s="13" t="n"/>
      <c r="F36" s="13">
        <f>""</f>
        <v/>
      </c>
      <c r="G36" s="13" t="n"/>
      <c r="H36" s="13" t="n"/>
      <c r="I36" s="13" t="n"/>
      <c r="J36" s="13" t="n"/>
      <c r="K36" s="12" t="n"/>
      <c r="L36" s="12" t="n"/>
    </row>
    <row r="37">
      <c r="B37" s="14" t="n"/>
      <c r="C37" s="14" t="n"/>
      <c r="D37" s="15" t="n"/>
      <c r="E37" s="15" t="n"/>
      <c r="F37" s="15">
        <f>""</f>
        <v/>
      </c>
      <c r="G37" s="15" t="n"/>
      <c r="H37" s="15" t="n"/>
      <c r="I37" s="15" t="n"/>
      <c r="J37" s="15" t="n"/>
      <c r="K37" s="14" t="n"/>
      <c r="L37" s="14" t="n"/>
    </row>
    <row r="38">
      <c r="B38" s="12" t="n"/>
      <c r="C38" s="12" t="n"/>
      <c r="D38" s="13" t="n"/>
      <c r="E38" s="13" t="n"/>
      <c r="F38" s="13">
        <f>""</f>
        <v/>
      </c>
      <c r="G38" s="13" t="n"/>
      <c r="H38" s="13" t="n"/>
      <c r="I38" s="13" t="n"/>
      <c r="J38" s="13" t="n"/>
      <c r="K38" s="12" t="n"/>
      <c r="L38" s="12" t="n"/>
    </row>
    <row r="39">
      <c r="B39" s="14" t="n"/>
      <c r="C39" s="14" t="n"/>
      <c r="D39" s="15" t="n"/>
      <c r="E39" s="15" t="n"/>
      <c r="F39" s="15">
        <f>""</f>
        <v/>
      </c>
      <c r="G39" s="15" t="n"/>
      <c r="H39" s="15" t="n"/>
      <c r="I39" s="15" t="n"/>
      <c r="J39" s="15" t="n"/>
      <c r="K39" s="14" t="n"/>
      <c r="L39" s="14" t="n"/>
    </row>
    <row r="40">
      <c r="B40" s="12" t="n"/>
      <c r="C40" s="12" t="n"/>
      <c r="D40" s="13" t="n"/>
      <c r="E40" s="13" t="n"/>
      <c r="F40" s="13">
        <f>""</f>
        <v/>
      </c>
      <c r="G40" s="13" t="n"/>
      <c r="H40" s="13" t="n"/>
      <c r="I40" s="13" t="n"/>
      <c r="J40" s="13" t="n"/>
      <c r="K40" s="12" t="n"/>
      <c r="L40" s="12" t="n"/>
    </row>
    <row r="41">
      <c r="B41" s="14" t="n"/>
      <c r="C41" s="14" t="n"/>
      <c r="D41" s="15" t="n"/>
      <c r="E41" s="15" t="n"/>
      <c r="F41" s="15">
        <f>""</f>
        <v/>
      </c>
      <c r="G41" s="15" t="n"/>
      <c r="H41" s="15" t="n"/>
      <c r="I41" s="15" t="n"/>
      <c r="J41" s="15" t="n"/>
      <c r="K41" s="14" t="n"/>
      <c r="L41" s="14" t="n"/>
    </row>
    <row r="42">
      <c r="B42" s="12" t="n"/>
      <c r="C42" s="12" t="n"/>
      <c r="D42" s="13" t="n"/>
      <c r="E42" s="13" t="n"/>
      <c r="F42" s="13">
        <f>""</f>
        <v/>
      </c>
      <c r="G42" s="13" t="n"/>
      <c r="H42" s="13" t="n"/>
      <c r="I42" s="13" t="n"/>
      <c r="J42" s="13" t="n"/>
      <c r="K42" s="12" t="n"/>
      <c r="L42" s="12" t="n"/>
    </row>
    <row r="43">
      <c r="B43" s="14" t="n"/>
      <c r="C43" s="14" t="n"/>
      <c r="D43" s="15" t="n"/>
      <c r="E43" s="15" t="n"/>
      <c r="F43" s="15">
        <f>""</f>
        <v/>
      </c>
      <c r="G43" s="15" t="n"/>
      <c r="H43" s="15" t="n"/>
      <c r="I43" s="15" t="n"/>
      <c r="J43" s="15" t="n"/>
      <c r="K43" s="14" t="n"/>
      <c r="L43" s="14" t="n"/>
    </row>
    <row r="44">
      <c r="B44" s="12" t="n"/>
      <c r="C44" s="12" t="n"/>
      <c r="D44" s="13" t="n"/>
      <c r="E44" s="13" t="n"/>
      <c r="F44" s="13">
        <f>""</f>
        <v/>
      </c>
      <c r="G44" s="13" t="n"/>
      <c r="H44" s="13" t="n"/>
      <c r="I44" s="13" t="n"/>
      <c r="J44" s="13" t="n"/>
      <c r="K44" s="12" t="n"/>
      <c r="L44" s="12" t="n"/>
    </row>
    <row r="45">
      <c r="B45" s="14" t="n"/>
      <c r="C45" s="14" t="n"/>
      <c r="D45" s="15" t="n"/>
      <c r="E45" s="15" t="n"/>
      <c r="F45" s="15">
        <f>""</f>
        <v/>
      </c>
      <c r="G45" s="15" t="n"/>
      <c r="H45" s="15" t="n"/>
      <c r="I45" s="15" t="n"/>
      <c r="J45" s="15" t="n"/>
      <c r="K45" s="14" t="n"/>
      <c r="L45" s="14" t="n"/>
    </row>
    <row r="46">
      <c r="B46" s="12" t="n"/>
      <c r="C46" s="12" t="n"/>
      <c r="D46" s="13" t="n"/>
      <c r="E46" s="13" t="n"/>
      <c r="F46" s="13">
        <f>""</f>
        <v/>
      </c>
      <c r="G46" s="13" t="n"/>
      <c r="H46" s="13" t="n"/>
      <c r="I46" s="13" t="n"/>
      <c r="J46" s="13" t="n"/>
      <c r="K46" s="12" t="n"/>
      <c r="L46" s="12" t="n"/>
    </row>
    <row r="47">
      <c r="B47" s="14" t="n"/>
      <c r="C47" s="14" t="n"/>
      <c r="D47" s="15" t="n"/>
      <c r="E47" s="15" t="n"/>
      <c r="F47" s="15">
        <f>""</f>
        <v/>
      </c>
      <c r="G47" s="15" t="n"/>
      <c r="H47" s="15" t="n"/>
      <c r="I47" s="15" t="n"/>
      <c r="J47" s="15" t="n"/>
      <c r="K47" s="14" t="n"/>
      <c r="L47" s="14" t="n"/>
    </row>
    <row r="48">
      <c r="B48" s="12" t="n"/>
      <c r="C48" s="12" t="n"/>
      <c r="D48" s="13" t="n"/>
      <c r="E48" s="13" t="n"/>
      <c r="F48" s="13">
        <f>""</f>
        <v/>
      </c>
      <c r="G48" s="13" t="n"/>
      <c r="H48" s="13" t="n"/>
      <c r="I48" s="13" t="n"/>
      <c r="J48" s="13" t="n"/>
      <c r="K48" s="12" t="n"/>
      <c r="L48" s="12" t="n"/>
    </row>
    <row r="49">
      <c r="B49" s="14" t="n"/>
      <c r="C49" s="14" t="n"/>
      <c r="D49" s="15" t="n"/>
      <c r="E49" s="15" t="n"/>
      <c r="F49" s="15">
        <f>""</f>
        <v/>
      </c>
      <c r="G49" s="15" t="n"/>
      <c r="H49" s="15" t="n"/>
      <c r="I49" s="15" t="n"/>
      <c r="J49" s="15" t="n"/>
      <c r="K49" s="14" t="n"/>
      <c r="L49" s="14" t="n"/>
    </row>
    <row r="50">
      <c r="B50" s="12" t="n"/>
      <c r="C50" s="12" t="n"/>
      <c r="D50" s="13" t="n"/>
      <c r="E50" s="13" t="n"/>
      <c r="F50" s="13">
        <f>""</f>
        <v/>
      </c>
      <c r="G50" s="13" t="n"/>
      <c r="H50" s="13" t="n"/>
      <c r="I50" s="13" t="n"/>
      <c r="J50" s="13" t="n"/>
      <c r="K50" s="12" t="n"/>
      <c r="L50" s="12" t="n"/>
    </row>
    <row r="51">
      <c r="B51" s="14" t="n"/>
      <c r="C51" s="14" t="n"/>
      <c r="D51" s="15" t="n"/>
      <c r="E51" s="15" t="n"/>
      <c r="F51" s="15">
        <f>""</f>
        <v/>
      </c>
      <c r="G51" s="15" t="n"/>
      <c r="H51" s="15" t="n"/>
      <c r="I51" s="15" t="n"/>
      <c r="J51" s="15" t="n"/>
      <c r="K51" s="14" t="n"/>
      <c r="L51" s="14" t="n"/>
    </row>
    <row r="52">
      <c r="B52" s="12" t="n"/>
      <c r="C52" s="12" t="n"/>
      <c r="D52" s="13" t="n"/>
      <c r="E52" s="13" t="n"/>
      <c r="F52" s="13">
        <f>""</f>
        <v/>
      </c>
      <c r="G52" s="13" t="n"/>
      <c r="H52" s="13" t="n"/>
      <c r="I52" s="13" t="n"/>
      <c r="J52" s="13" t="n"/>
      <c r="K52" s="12" t="n"/>
      <c r="L52" s="12" t="n"/>
    </row>
    <row r="53">
      <c r="B53" s="14" t="n"/>
      <c r="C53" s="14" t="n"/>
      <c r="D53" s="15" t="n"/>
      <c r="E53" s="15" t="n"/>
      <c r="F53" s="15">
        <f>""</f>
        <v/>
      </c>
      <c r="G53" s="15" t="n"/>
      <c r="H53" s="15" t="n"/>
      <c r="I53" s="15" t="n"/>
      <c r="J53" s="15" t="n"/>
      <c r="K53" s="14" t="n"/>
      <c r="L53" s="14" t="n"/>
    </row>
    <row r="54">
      <c r="B54" s="12" t="n"/>
      <c r="C54" s="12" t="n"/>
      <c r="D54" s="13" t="n"/>
      <c r="E54" s="13" t="n"/>
      <c r="F54" s="13">
        <f>""</f>
        <v/>
      </c>
      <c r="G54" s="13" t="n"/>
      <c r="H54" s="13" t="n"/>
      <c r="I54" s="13" t="n"/>
      <c r="J54" s="13" t="n"/>
      <c r="K54" s="12" t="n"/>
      <c r="L54" s="12" t="n"/>
    </row>
    <row r="55">
      <c r="B55" s="14" t="n"/>
      <c r="C55" s="14" t="n"/>
      <c r="D55" s="15" t="n"/>
      <c r="E55" s="15" t="n"/>
      <c r="F55" s="15">
        <f>""</f>
        <v/>
      </c>
      <c r="G55" s="15" t="n"/>
      <c r="H55" s="15" t="n"/>
      <c r="I55" s="15" t="n"/>
      <c r="J55" s="15" t="n"/>
      <c r="K55" s="14" t="n"/>
      <c r="L55" s="14" t="n"/>
    </row>
    <row r="56">
      <c r="B56" s="12" t="n"/>
      <c r="C56" s="12" t="n"/>
      <c r="D56" s="13" t="n"/>
      <c r="E56" s="13" t="n"/>
      <c r="F56" s="13">
        <f>""</f>
        <v/>
      </c>
      <c r="G56" s="13" t="n"/>
      <c r="H56" s="13" t="n"/>
      <c r="I56" s="13" t="n"/>
      <c r="J56" s="13" t="n"/>
      <c r="K56" s="12" t="n"/>
      <c r="L56" s="12" t="n"/>
    </row>
    <row r="57">
      <c r="B57" s="14" t="n"/>
      <c r="C57" s="14" t="n"/>
      <c r="D57" s="15" t="n"/>
      <c r="E57" s="15" t="n"/>
      <c r="F57" s="15">
        <f>""</f>
        <v/>
      </c>
      <c r="G57" s="15" t="n"/>
      <c r="H57" s="15" t="n"/>
      <c r="I57" s="15" t="n"/>
      <c r="J57" s="15" t="n"/>
      <c r="K57" s="14" t="n"/>
      <c r="L57" s="14" t="n"/>
    </row>
    <row r="58">
      <c r="B58" s="12" t="n"/>
      <c r="C58" s="12" t="n"/>
      <c r="D58" s="13" t="n"/>
      <c r="E58" s="13" t="n"/>
      <c r="F58" s="13">
        <f>""</f>
        <v/>
      </c>
      <c r="G58" s="13" t="n"/>
      <c r="H58" s="13" t="n"/>
      <c r="I58" s="13" t="n"/>
      <c r="J58" s="13" t="n"/>
      <c r="K58" s="12" t="n"/>
      <c r="L58" s="12" t="n"/>
    </row>
    <row r="59">
      <c r="B59" s="14" t="n"/>
      <c r="C59" s="14" t="n"/>
      <c r="D59" s="15" t="n"/>
      <c r="E59" s="15" t="n"/>
      <c r="F59" s="15">
        <f>""</f>
        <v/>
      </c>
      <c r="G59" s="15" t="n"/>
      <c r="H59" s="15" t="n"/>
      <c r="I59" s="15" t="n"/>
      <c r="J59" s="15" t="n"/>
      <c r="K59" s="14" t="n"/>
      <c r="L59" s="14" t="n"/>
    </row>
    <row r="60">
      <c r="B60" s="12" t="n"/>
      <c r="C60" s="12" t="n"/>
      <c r="D60" s="13" t="n"/>
      <c r="E60" s="13" t="n"/>
      <c r="F60" s="13">
        <f>""</f>
        <v/>
      </c>
      <c r="G60" s="13" t="n"/>
      <c r="H60" s="13" t="n"/>
      <c r="I60" s="13" t="n"/>
      <c r="J60" s="13" t="n"/>
      <c r="K60" s="12" t="n"/>
      <c r="L60" s="12" t="n"/>
    </row>
    <row r="61">
      <c r="B61" s="14" t="n"/>
      <c r="C61" s="14" t="n"/>
      <c r="D61" s="15" t="n"/>
      <c r="E61" s="15" t="n"/>
      <c r="F61" s="15">
        <f>""</f>
        <v/>
      </c>
      <c r="G61" s="15" t="n"/>
      <c r="H61" s="15" t="n"/>
      <c r="I61" s="15" t="n"/>
      <c r="J61" s="15" t="n"/>
      <c r="K61" s="14" t="n"/>
      <c r="L61" s="14" t="n"/>
    </row>
    <row r="62">
      <c r="B62" s="12" t="n"/>
      <c r="C62" s="12" t="n"/>
      <c r="D62" s="13" t="n"/>
      <c r="E62" s="13" t="n"/>
      <c r="F62" s="13">
        <f>""</f>
        <v/>
      </c>
      <c r="G62" s="13" t="n"/>
      <c r="H62" s="13" t="n"/>
      <c r="I62" s="13" t="n"/>
      <c r="J62" s="13" t="n"/>
      <c r="K62" s="12" t="n"/>
      <c r="L62" s="12" t="n"/>
    </row>
    <row r="63">
      <c r="B63" s="14" t="n"/>
      <c r="C63" s="14" t="n"/>
      <c r="D63" s="15" t="n"/>
      <c r="E63" s="15" t="n"/>
      <c r="F63" s="15">
        <f>""</f>
        <v/>
      </c>
      <c r="G63" s="15" t="n"/>
      <c r="H63" s="15" t="n"/>
      <c r="I63" s="15" t="n"/>
      <c r="J63" s="15" t="n"/>
      <c r="K63" s="14" t="n"/>
      <c r="L63" s="14" t="n"/>
    </row>
    <row r="64">
      <c r="B64" s="12" t="n"/>
      <c r="C64" s="12" t="n"/>
      <c r="D64" s="13" t="n"/>
      <c r="E64" s="13" t="n"/>
      <c r="F64" s="13">
        <f>""</f>
        <v/>
      </c>
      <c r="G64" s="13" t="n"/>
      <c r="H64" s="13" t="n"/>
      <c r="I64" s="13" t="n"/>
      <c r="J64" s="13" t="n"/>
      <c r="K64" s="12" t="n"/>
      <c r="L64" s="12" t="n"/>
    </row>
    <row r="65">
      <c r="B65" s="14" t="n"/>
      <c r="C65" s="14" t="n"/>
      <c r="D65" s="15" t="n"/>
      <c r="E65" s="15" t="n"/>
      <c r="F65" s="15">
        <f>""</f>
        <v/>
      </c>
      <c r="G65" s="15" t="n"/>
      <c r="H65" s="15" t="n"/>
      <c r="I65" s="15" t="n"/>
      <c r="J65" s="15" t="n"/>
      <c r="K65" s="14" t="n"/>
      <c r="L65" s="14" t="n"/>
    </row>
    <row r="66">
      <c r="B66" s="12" t="n"/>
      <c r="C66" s="12" t="n"/>
      <c r="D66" s="13" t="n"/>
      <c r="E66" s="13" t="n"/>
      <c r="F66" s="13">
        <f>""</f>
        <v/>
      </c>
      <c r="G66" s="13" t="n"/>
      <c r="H66" s="13" t="n"/>
      <c r="I66" s="13" t="n"/>
      <c r="J66" s="13" t="n"/>
      <c r="K66" s="12" t="n"/>
      <c r="L66" s="12" t="n"/>
    </row>
    <row r="67">
      <c r="B67" s="14" t="n"/>
      <c r="C67" s="14" t="n"/>
      <c r="D67" s="15" t="n"/>
      <c r="E67" s="15" t="n"/>
      <c r="F67" s="15">
        <f>""</f>
        <v/>
      </c>
      <c r="G67" s="15" t="n"/>
      <c r="H67" s="15" t="n"/>
      <c r="I67" s="15" t="n"/>
      <c r="J67" s="15" t="n"/>
      <c r="K67" s="14" t="n"/>
      <c r="L67" s="14" t="n"/>
    </row>
    <row r="68">
      <c r="B68" s="12" t="n"/>
      <c r="C68" s="12" t="n"/>
      <c r="D68" s="13" t="n"/>
      <c r="E68" s="13" t="n"/>
      <c r="F68" s="13">
        <f>""</f>
        <v/>
      </c>
      <c r="G68" s="13" t="n"/>
      <c r="H68" s="13" t="n"/>
      <c r="I68" s="13" t="n"/>
      <c r="J68" s="13" t="n"/>
      <c r="K68" s="12" t="n"/>
      <c r="L68" s="12" t="n"/>
    </row>
    <row r="69">
      <c r="B69" s="14" t="n"/>
      <c r="C69" s="14" t="n"/>
      <c r="D69" s="15" t="n"/>
      <c r="E69" s="15" t="n"/>
      <c r="F69" s="15">
        <f>""</f>
        <v/>
      </c>
      <c r="G69" s="15" t="n"/>
      <c r="H69" s="15" t="n"/>
      <c r="I69" s="15" t="n"/>
      <c r="J69" s="15" t="n"/>
      <c r="K69" s="14" t="n"/>
      <c r="L69" s="14" t="n"/>
    </row>
    <row r="70">
      <c r="B70" s="12" t="n"/>
      <c r="C70" s="12" t="n"/>
      <c r="D70" s="13" t="n"/>
      <c r="E70" s="13" t="n"/>
      <c r="F70" s="13">
        <f>""</f>
        <v/>
      </c>
      <c r="G70" s="13" t="n"/>
      <c r="H70" s="13" t="n"/>
      <c r="I70" s="13" t="n"/>
      <c r="J70" s="13" t="n"/>
      <c r="K70" s="12" t="n"/>
      <c r="L70" s="12" t="n"/>
    </row>
    <row r="71">
      <c r="B71" s="14" t="n"/>
      <c r="C71" s="14" t="n"/>
      <c r="D71" s="15" t="n"/>
      <c r="E71" s="15" t="n"/>
      <c r="F71" s="15">
        <f>""</f>
        <v/>
      </c>
      <c r="G71" s="15" t="n"/>
      <c r="H71" s="15" t="n"/>
      <c r="I71" s="15" t="n"/>
      <c r="J71" s="15" t="n"/>
      <c r="K71" s="14" t="n"/>
      <c r="L71" s="14" t="n"/>
    </row>
    <row r="72">
      <c r="B72" s="12" t="n"/>
      <c r="C72" s="12" t="n"/>
      <c r="D72" s="13" t="n"/>
      <c r="E72" s="13" t="n"/>
      <c r="F72" s="13">
        <f>""</f>
        <v/>
      </c>
      <c r="G72" s="13" t="n"/>
      <c r="H72" s="13" t="n"/>
      <c r="I72" s="13" t="n"/>
      <c r="J72" s="13" t="n"/>
      <c r="K72" s="12" t="n"/>
      <c r="L72" s="12" t="n"/>
    </row>
    <row r="73">
      <c r="B73" s="14" t="n"/>
      <c r="C73" s="14" t="n"/>
      <c r="D73" s="15" t="n"/>
      <c r="E73" s="15" t="n"/>
      <c r="F73" s="15">
        <f>""</f>
        <v/>
      </c>
      <c r="G73" s="15" t="n"/>
      <c r="H73" s="15" t="n"/>
      <c r="I73" s="15" t="n"/>
      <c r="J73" s="15" t="n"/>
      <c r="K73" s="14" t="n"/>
      <c r="L73" s="14" t="n"/>
    </row>
    <row r="74">
      <c r="B74" s="12" t="n"/>
      <c r="C74" s="12" t="n"/>
      <c r="D74" s="13" t="n"/>
      <c r="E74" s="13" t="n"/>
      <c r="F74" s="13">
        <f>""</f>
        <v/>
      </c>
      <c r="G74" s="13" t="n"/>
      <c r="H74" s="13" t="n"/>
      <c r="I74" s="13" t="n"/>
      <c r="J74" s="13" t="n"/>
      <c r="K74" s="12" t="n"/>
      <c r="L74" s="12" t="n"/>
    </row>
    <row r="75">
      <c r="B75" s="14" t="n"/>
      <c r="C75" s="14" t="n"/>
      <c r="D75" s="15" t="n"/>
      <c r="E75" s="15" t="n"/>
      <c r="F75" s="15">
        <f>""</f>
        <v/>
      </c>
      <c r="G75" s="15" t="n"/>
      <c r="H75" s="15" t="n"/>
      <c r="I75" s="15" t="n"/>
      <c r="J75" s="15" t="n"/>
      <c r="K75" s="14" t="n"/>
      <c r="L75" s="14" t="n"/>
    </row>
    <row r="76">
      <c r="B76" s="12" t="n"/>
      <c r="C76" s="12" t="n"/>
      <c r="D76" s="13" t="n"/>
      <c r="E76" s="13" t="n"/>
      <c r="F76" s="13">
        <f>""</f>
        <v/>
      </c>
      <c r="G76" s="13" t="n"/>
      <c r="H76" s="13" t="n"/>
      <c r="I76" s="13" t="n"/>
      <c r="J76" s="13" t="n"/>
      <c r="K76" s="12" t="n"/>
      <c r="L76" s="12" t="n"/>
    </row>
    <row r="77">
      <c r="B77" s="14" t="n"/>
      <c r="C77" s="14" t="n"/>
      <c r="D77" s="15" t="n"/>
      <c r="E77" s="15" t="n"/>
      <c r="F77" s="15">
        <f>""</f>
        <v/>
      </c>
      <c r="G77" s="15" t="n"/>
      <c r="H77" s="15" t="n"/>
      <c r="I77" s="15" t="n"/>
      <c r="J77" s="15" t="n"/>
      <c r="K77" s="14" t="n"/>
      <c r="L77" s="14" t="n"/>
    </row>
    <row r="78">
      <c r="B78" s="12" t="n"/>
      <c r="C78" s="12" t="n"/>
      <c r="D78" s="13" t="n"/>
      <c r="E78" s="13" t="n"/>
      <c r="F78" s="13">
        <f>""</f>
        <v/>
      </c>
      <c r="G78" s="13" t="n"/>
      <c r="H78" s="13" t="n"/>
      <c r="I78" s="13" t="n"/>
      <c r="J78" s="13" t="n"/>
      <c r="K78" s="12" t="n"/>
      <c r="L78" s="12" t="n"/>
    </row>
    <row r="79">
      <c r="B79" s="14" t="n"/>
      <c r="C79" s="14" t="n"/>
      <c r="D79" s="15" t="n"/>
      <c r="E79" s="15" t="n"/>
      <c r="F79" s="15">
        <f>""</f>
        <v/>
      </c>
      <c r="G79" s="15" t="n"/>
      <c r="H79" s="15" t="n"/>
      <c r="I79" s="15" t="n"/>
      <c r="J79" s="15" t="n"/>
      <c r="K79" s="14" t="n"/>
      <c r="L79" s="14" t="n"/>
    </row>
    <row r="80">
      <c r="B80" s="12" t="n"/>
      <c r="C80" s="12" t="n"/>
      <c r="D80" s="13" t="n"/>
      <c r="E80" s="13" t="n"/>
      <c r="F80" s="13">
        <f>""</f>
        <v/>
      </c>
      <c r="G80" s="13" t="n"/>
      <c r="H80" s="13" t="n"/>
      <c r="I80" s="13" t="n"/>
      <c r="J80" s="13" t="n"/>
      <c r="K80" s="12" t="n"/>
      <c r="L80" s="12" t="n"/>
    </row>
    <row r="81">
      <c r="B81" s="14" t="n"/>
      <c r="C81" s="14" t="n"/>
      <c r="D81" s="15" t="n"/>
      <c r="E81" s="15" t="n"/>
      <c r="F81" s="15">
        <f>""</f>
        <v/>
      </c>
      <c r="G81" s="15" t="n"/>
      <c r="H81" s="15" t="n"/>
      <c r="I81" s="15" t="n"/>
      <c r="J81" s="15" t="n"/>
      <c r="K81" s="14" t="n"/>
      <c r="L81" s="14" t="n"/>
    </row>
    <row r="82">
      <c r="B82" s="12" t="n"/>
      <c r="C82" s="12" t="n"/>
      <c r="D82" s="13" t="n"/>
      <c r="E82" s="13" t="n"/>
      <c r="F82" s="13">
        <f>""</f>
        <v/>
      </c>
      <c r="G82" s="13" t="n"/>
      <c r="H82" s="13" t="n"/>
      <c r="I82" s="13" t="n"/>
      <c r="J82" s="13" t="n"/>
      <c r="K82" s="12" t="n"/>
      <c r="L82" s="12" t="n"/>
    </row>
    <row r="83">
      <c r="B83" s="14" t="n"/>
      <c r="C83" s="14" t="n"/>
      <c r="D83" s="15" t="n"/>
      <c r="E83" s="15" t="n"/>
      <c r="F83" s="15">
        <f>""</f>
        <v/>
      </c>
      <c r="G83" s="15" t="n"/>
      <c r="H83" s="15" t="n"/>
      <c r="I83" s="15" t="n"/>
      <c r="J83" s="15" t="n"/>
      <c r="K83" s="14" t="n"/>
      <c r="L83" s="14" t="n"/>
    </row>
    <row r="84">
      <c r="B84" s="12" t="n"/>
      <c r="C84" s="12" t="n"/>
      <c r="D84" s="13" t="n"/>
      <c r="E84" s="13" t="n"/>
      <c r="F84" s="13">
        <f>""</f>
        <v/>
      </c>
      <c r="G84" s="13" t="n"/>
      <c r="H84" s="13" t="n"/>
      <c r="I84" s="13" t="n"/>
      <c r="J84" s="13" t="n"/>
      <c r="K84" s="12" t="n"/>
      <c r="L84" s="12" t="n"/>
    </row>
    <row r="85">
      <c r="B85" s="14" t="n"/>
      <c r="C85" s="14" t="n"/>
      <c r="D85" s="15" t="n"/>
      <c r="E85" s="15" t="n"/>
      <c r="F85" s="15">
        <f>""</f>
        <v/>
      </c>
      <c r="G85" s="15" t="n"/>
      <c r="H85" s="15" t="n"/>
      <c r="I85" s="15" t="n"/>
      <c r="J85" s="15" t="n"/>
      <c r="K85" s="14" t="n"/>
      <c r="L85" s="14" t="n"/>
    </row>
    <row r="86">
      <c r="B86" s="12" t="n"/>
      <c r="C86" s="12" t="n"/>
      <c r="D86" s="13" t="n"/>
      <c r="E86" s="13" t="n"/>
      <c r="F86" s="13">
        <f>""</f>
        <v/>
      </c>
      <c r="G86" s="13" t="n"/>
      <c r="H86" s="13" t="n"/>
      <c r="I86" s="13" t="n"/>
      <c r="J86" s="13" t="n"/>
      <c r="K86" s="12" t="n"/>
      <c r="L86" s="12" t="n"/>
    </row>
    <row r="87">
      <c r="B87" s="14" t="n"/>
      <c r="C87" s="14" t="n"/>
      <c r="D87" s="15" t="n"/>
      <c r="E87" s="15" t="n"/>
      <c r="F87" s="15">
        <f>""</f>
        <v/>
      </c>
      <c r="G87" s="15" t="n"/>
      <c r="H87" s="15" t="n"/>
      <c r="I87" s="15" t="n"/>
      <c r="J87" s="15" t="n"/>
      <c r="K87" s="14" t="n"/>
      <c r="L87" s="14" t="n"/>
    </row>
    <row r="88">
      <c r="B88" s="12" t="n"/>
      <c r="C88" s="12" t="n"/>
      <c r="D88" s="13" t="n"/>
      <c r="E88" s="13" t="n"/>
      <c r="F88" s="13">
        <f>""</f>
        <v/>
      </c>
      <c r="G88" s="13" t="n"/>
      <c r="H88" s="13" t="n"/>
      <c r="I88" s="13" t="n"/>
      <c r="J88" s="13" t="n"/>
      <c r="K88" s="12" t="n"/>
      <c r="L88" s="12" t="n"/>
    </row>
    <row r="89">
      <c r="B89" s="14" t="n"/>
      <c r="C89" s="14" t="n"/>
      <c r="D89" s="15" t="n"/>
      <c r="E89" s="15" t="n"/>
      <c r="F89" s="15">
        <f>""</f>
        <v/>
      </c>
      <c r="G89" s="15" t="n"/>
      <c r="H89" s="15" t="n"/>
      <c r="I89" s="15" t="n"/>
      <c r="J89" s="15" t="n"/>
      <c r="K89" s="14" t="n"/>
      <c r="L89" s="14" t="n"/>
    </row>
    <row r="90">
      <c r="B90" s="12" t="n"/>
      <c r="C90" s="12" t="n"/>
      <c r="D90" s="13" t="n"/>
      <c r="E90" s="13" t="n"/>
      <c r="F90" s="13">
        <f>""</f>
        <v/>
      </c>
      <c r="G90" s="13" t="n"/>
      <c r="H90" s="13" t="n"/>
      <c r="I90" s="13" t="n"/>
      <c r="J90" s="13" t="n"/>
      <c r="K90" s="12" t="n"/>
      <c r="L90" s="12" t="n"/>
    </row>
    <row r="91">
      <c r="B91" s="14" t="n"/>
      <c r="C91" s="14" t="n"/>
      <c r="D91" s="15" t="n"/>
      <c r="E91" s="15" t="n"/>
      <c r="F91" s="15">
        <f>""</f>
        <v/>
      </c>
      <c r="G91" s="15" t="n"/>
      <c r="H91" s="15" t="n"/>
      <c r="I91" s="15" t="n"/>
      <c r="J91" s="15" t="n"/>
      <c r="K91" s="14" t="n"/>
      <c r="L91" s="14" t="n"/>
    </row>
    <row r="92">
      <c r="B92" s="12" t="n"/>
      <c r="C92" s="12" t="n"/>
      <c r="D92" s="13" t="n"/>
      <c r="E92" s="13" t="n"/>
      <c r="F92" s="13">
        <f>""</f>
        <v/>
      </c>
      <c r="G92" s="13" t="n"/>
      <c r="H92" s="13" t="n"/>
      <c r="I92" s="13" t="n"/>
      <c r="J92" s="13" t="n"/>
      <c r="K92" s="12" t="n"/>
      <c r="L92" s="12" t="n"/>
    </row>
    <row r="93">
      <c r="B93" s="14" t="n"/>
      <c r="C93" s="14" t="n"/>
      <c r="D93" s="15" t="n"/>
      <c r="E93" s="15" t="n"/>
      <c r="F93" s="15">
        <f>""</f>
        <v/>
      </c>
      <c r="G93" s="15" t="n"/>
      <c r="H93" s="15" t="n"/>
      <c r="I93" s="15" t="n"/>
      <c r="J93" s="15" t="n"/>
      <c r="K93" s="14" t="n"/>
      <c r="L93" s="14" t="n"/>
    </row>
    <row r="94">
      <c r="B94" s="12" t="n"/>
      <c r="C94" s="12" t="n"/>
      <c r="D94" s="13" t="n"/>
      <c r="E94" s="13" t="n"/>
      <c r="F94" s="13">
        <f>""</f>
        <v/>
      </c>
      <c r="G94" s="13" t="n"/>
      <c r="H94" s="13" t="n"/>
      <c r="I94" s="13" t="n"/>
      <c r="J94" s="13" t="n"/>
      <c r="K94" s="12" t="n"/>
      <c r="L94" s="12" t="n"/>
    </row>
    <row r="95">
      <c r="B95" s="14" t="n"/>
      <c r="C95" s="14" t="n"/>
      <c r="D95" s="15" t="n"/>
      <c r="E95" s="15" t="n"/>
      <c r="F95" s="15">
        <f>""</f>
        <v/>
      </c>
      <c r="G95" s="15" t="n"/>
      <c r="H95" s="15" t="n"/>
      <c r="I95" s="15" t="n"/>
      <c r="J95" s="15" t="n"/>
      <c r="K95" s="14" t="n"/>
      <c r="L95" s="14" t="n"/>
    </row>
    <row r="96">
      <c r="B96" s="12" t="n"/>
      <c r="C96" s="12" t="n"/>
      <c r="D96" s="13" t="n"/>
      <c r="E96" s="13" t="n"/>
      <c r="F96" s="13">
        <f>""</f>
        <v/>
      </c>
      <c r="G96" s="13" t="n"/>
      <c r="H96" s="13" t="n"/>
      <c r="I96" s="13" t="n"/>
      <c r="J96" s="13" t="n"/>
      <c r="K96" s="12" t="n"/>
      <c r="L96" s="12" t="n"/>
    </row>
    <row r="97">
      <c r="B97" s="14" t="n"/>
      <c r="C97" s="14" t="n"/>
      <c r="D97" s="15" t="n"/>
      <c r="E97" s="15" t="n"/>
      <c r="F97" s="15">
        <f>""</f>
        <v/>
      </c>
      <c r="G97" s="15" t="n"/>
      <c r="H97" s="15" t="n"/>
      <c r="I97" s="15" t="n"/>
      <c r="J97" s="15" t="n"/>
      <c r="K97" s="14" t="n"/>
      <c r="L97" s="14" t="n"/>
    </row>
    <row r="98">
      <c r="B98" s="12" t="n"/>
      <c r="C98" s="12" t="n"/>
      <c r="D98" s="13" t="n"/>
      <c r="E98" s="13" t="n"/>
      <c r="F98" s="13">
        <f>""</f>
        <v/>
      </c>
      <c r="G98" s="13" t="n"/>
      <c r="H98" s="13" t="n"/>
      <c r="I98" s="13" t="n"/>
      <c r="J98" s="13" t="n"/>
      <c r="K98" s="12" t="n"/>
      <c r="L98" s="12" t="n"/>
    </row>
    <row r="99">
      <c r="B99" s="14" t="n"/>
      <c r="C99" s="14" t="n"/>
      <c r="D99" s="15" t="n"/>
      <c r="E99" s="15" t="n"/>
      <c r="F99" s="15">
        <f>""</f>
        <v/>
      </c>
      <c r="G99" s="15" t="n"/>
      <c r="H99" s="15" t="n"/>
      <c r="I99" s="15" t="n"/>
      <c r="J99" s="15" t="n"/>
      <c r="K99" s="14" t="n"/>
      <c r="L99" s="14" t="n"/>
    </row>
    <row r="100">
      <c r="B100" s="12" t="n"/>
      <c r="C100" s="12" t="n"/>
      <c r="D100" s="13" t="n"/>
      <c r="E100" s="13" t="n"/>
      <c r="F100" s="13">
        <f>""</f>
        <v/>
      </c>
      <c r="G100" s="13" t="n"/>
      <c r="H100" s="13" t="n"/>
      <c r="I100" s="13" t="n"/>
      <c r="J100" s="13" t="n"/>
      <c r="K100" s="12" t="n"/>
      <c r="L100" s="12" t="n"/>
    </row>
    <row r="101">
      <c r="B101" s="14" t="n"/>
      <c r="C101" s="14" t="n"/>
      <c r="D101" s="15" t="n"/>
      <c r="E101" s="15" t="n"/>
      <c r="F101" s="15">
        <f>""</f>
        <v/>
      </c>
      <c r="G101" s="15" t="n"/>
      <c r="H101" s="15" t="n"/>
      <c r="I101" s="15" t="n"/>
      <c r="J101" s="15" t="n"/>
      <c r="K101" s="14" t="n"/>
      <c r="L101" s="14" t="n"/>
    </row>
    <row r="102">
      <c r="B102" s="12" t="n"/>
      <c r="C102" s="12" t="n"/>
      <c r="D102" s="13" t="n"/>
      <c r="E102" s="13" t="n"/>
      <c r="F102" s="13" t="n"/>
      <c r="G102" s="13" t="n"/>
      <c r="H102" s="13" t="n"/>
      <c r="I102" s="13" t="n"/>
      <c r="J102" s="13" t="n"/>
      <c r="K102" s="12" t="n"/>
      <c r="L102" s="12" t="n"/>
    </row>
    <row r="103">
      <c r="B103" s="14" t="n"/>
      <c r="C103" s="14" t="n"/>
      <c r="D103" s="15" t="n"/>
      <c r="E103" s="15" t="n"/>
      <c r="F103" s="15" t="n"/>
      <c r="G103" s="15" t="n"/>
      <c r="H103" s="15" t="n"/>
      <c r="I103" s="15" t="n"/>
      <c r="J103" s="15" t="n"/>
      <c r="K103" s="14" t="n"/>
      <c r="L103" s="14" t="n"/>
    </row>
    <row r="104">
      <c r="B104" s="12" t="n"/>
      <c r="C104" s="12" t="n"/>
      <c r="D104" s="13" t="n"/>
      <c r="E104" s="13" t="n"/>
      <c r="F104" s="13" t="n"/>
      <c r="G104" s="13" t="n"/>
      <c r="H104" s="13" t="n"/>
      <c r="I104" s="13" t="n"/>
      <c r="J104" s="13" t="n"/>
      <c r="K104" s="12" t="n"/>
      <c r="L104" s="12" t="n"/>
    </row>
    <row r="105">
      <c r="B105" s="14" t="n"/>
      <c r="C105" s="14" t="n"/>
      <c r="D105" s="15" t="n"/>
      <c r="E105" s="15" t="n"/>
      <c r="F105" s="15" t="n"/>
      <c r="G105" s="15" t="n"/>
      <c r="H105" s="15" t="n"/>
      <c r="I105" s="15" t="n"/>
      <c r="J105" s="15" t="n"/>
      <c r="K105" s="14" t="n"/>
      <c r="L105" s="14" t="n"/>
    </row>
    <row r="106">
      <c r="B106" s="12" t="n"/>
      <c r="C106" s="12" t="n"/>
      <c r="D106" s="13" t="n"/>
      <c r="E106" s="13" t="n"/>
      <c r="F106" s="13" t="n"/>
      <c r="G106" s="13" t="n"/>
      <c r="H106" s="13" t="n"/>
      <c r="I106" s="13" t="n"/>
      <c r="J106" s="13" t="n"/>
      <c r="K106" s="12" t="n"/>
      <c r="L106" s="12" t="n"/>
    </row>
    <row r="107">
      <c r="B107" s="14" t="n"/>
      <c r="C107" s="14" t="n"/>
      <c r="D107" s="15" t="n"/>
      <c r="E107" s="15" t="n"/>
      <c r="F107" s="15" t="n"/>
      <c r="G107" s="15" t="n"/>
      <c r="H107" s="15" t="n"/>
      <c r="I107" s="15" t="n"/>
      <c r="J107" s="15" t="n"/>
      <c r="K107" s="14" t="n"/>
      <c r="L107" s="14" t="n"/>
    </row>
    <row r="108">
      <c r="B108" s="12" t="n"/>
      <c r="C108" s="12" t="n"/>
      <c r="D108" s="13" t="n"/>
      <c r="E108" s="13" t="n"/>
      <c r="F108" s="13" t="n"/>
      <c r="G108" s="13" t="n"/>
      <c r="H108" s="13" t="n"/>
      <c r="I108" s="13" t="n"/>
      <c r="J108" s="13" t="n"/>
      <c r="K108" s="12" t="n"/>
      <c r="L108" s="12" t="n"/>
    </row>
    <row r="109">
      <c r="B109" s="14" t="n"/>
      <c r="C109" s="14" t="n"/>
      <c r="D109" s="15" t="n"/>
      <c r="E109" s="15" t="n"/>
      <c r="F109" s="15" t="n"/>
      <c r="G109" s="15" t="n"/>
      <c r="H109" s="15" t="n"/>
      <c r="I109" s="15" t="n"/>
      <c r="J109" s="15" t="n"/>
      <c r="K109" s="14" t="n"/>
      <c r="L109" s="14" t="n"/>
    </row>
    <row r="110">
      <c r="B110" s="12" t="n"/>
      <c r="C110" s="12" t="n"/>
      <c r="D110" s="13" t="n"/>
      <c r="E110" s="13" t="n"/>
      <c r="F110" s="13" t="n"/>
      <c r="G110" s="13" t="n"/>
      <c r="H110" s="13" t="n"/>
      <c r="I110" s="13" t="n"/>
      <c r="J110" s="13" t="n"/>
      <c r="K110" s="12" t="n"/>
      <c r="L110" s="12" t="n"/>
    </row>
    <row r="111">
      <c r="B111" s="14" t="n"/>
      <c r="C111" s="14" t="n"/>
      <c r="D111" s="15" t="n"/>
      <c r="E111" s="15" t="n"/>
      <c r="F111" s="15" t="n"/>
      <c r="G111" s="15" t="n"/>
      <c r="H111" s="15" t="n"/>
      <c r="I111" s="15" t="n"/>
      <c r="J111" s="15" t="n"/>
      <c r="K111" s="14" t="n"/>
      <c r="L111" s="14" t="n"/>
    </row>
    <row r="112">
      <c r="B112" s="12" t="n"/>
      <c r="C112" s="12" t="n"/>
      <c r="D112" s="13" t="n"/>
      <c r="E112" s="13" t="n"/>
      <c r="F112" s="13" t="n"/>
      <c r="G112" s="13" t="n"/>
      <c r="H112" s="13" t="n"/>
      <c r="I112" s="13" t="n"/>
      <c r="J112" s="13" t="n"/>
      <c r="K112" s="12" t="n"/>
      <c r="L112" s="12" t="n"/>
    </row>
    <row r="113">
      <c r="B113" s="14" t="n"/>
      <c r="C113" s="14" t="n"/>
      <c r="D113" s="15" t="n"/>
      <c r="E113" s="15" t="n"/>
      <c r="F113" s="15" t="n"/>
      <c r="G113" s="15" t="n"/>
      <c r="H113" s="15" t="n"/>
      <c r="I113" s="15" t="n"/>
      <c r="J113" s="15" t="n"/>
      <c r="K113" s="14" t="n"/>
      <c r="L113" s="14" t="n"/>
    </row>
    <row r="114">
      <c r="B114" s="12" t="n"/>
      <c r="C114" s="12" t="n"/>
      <c r="D114" s="13" t="n"/>
      <c r="E114" s="13" t="n"/>
      <c r="F114" s="13" t="n"/>
      <c r="G114" s="13" t="n"/>
      <c r="H114" s="13" t="n"/>
      <c r="I114" s="13" t="n"/>
      <c r="J114" s="13" t="n"/>
      <c r="K114" s="12" t="n"/>
      <c r="L114" s="12" t="n"/>
    </row>
    <row r="115">
      <c r="B115" s="14" t="n"/>
      <c r="C115" s="14" t="n"/>
      <c r="D115" s="15" t="n"/>
      <c r="E115" s="15" t="n"/>
      <c r="F115" s="15" t="n"/>
      <c r="G115" s="15" t="n"/>
      <c r="H115" s="15" t="n"/>
      <c r="I115" s="15" t="n"/>
      <c r="J115" s="15" t="n"/>
      <c r="K115" s="14" t="n"/>
      <c r="L115" s="14" t="n"/>
    </row>
    <row r="116">
      <c r="B116" s="12" t="n"/>
      <c r="C116" s="12" t="n"/>
      <c r="D116" s="13" t="n"/>
      <c r="E116" s="13" t="n"/>
      <c r="F116" s="13" t="n"/>
      <c r="G116" s="13" t="n"/>
      <c r="H116" s="13" t="n"/>
      <c r="I116" s="13" t="n"/>
      <c r="J116" s="13" t="n"/>
      <c r="K116" s="12" t="n"/>
      <c r="L116" s="12" t="n"/>
    </row>
    <row r="117">
      <c r="B117" s="14" t="n"/>
      <c r="C117" s="14" t="n"/>
      <c r="D117" s="15" t="n"/>
      <c r="E117" s="15" t="n"/>
      <c r="F117" s="15" t="n"/>
      <c r="G117" s="15" t="n"/>
      <c r="H117" s="15" t="n"/>
      <c r="I117" s="15" t="n"/>
      <c r="J117" s="15" t="n"/>
      <c r="K117" s="14" t="n"/>
      <c r="L117" s="14" t="n"/>
    </row>
    <row r="118">
      <c r="B118" s="12" t="n"/>
      <c r="C118" s="12" t="n"/>
      <c r="D118" s="13" t="n"/>
      <c r="E118" s="13" t="n"/>
      <c r="F118" s="13" t="n"/>
      <c r="G118" s="13" t="n"/>
      <c r="H118" s="13" t="n"/>
      <c r="I118" s="13" t="n"/>
      <c r="J118" s="13" t="n"/>
      <c r="K118" s="12" t="n"/>
      <c r="L118" s="12" t="n"/>
    </row>
    <row r="119">
      <c r="B119" s="14" t="n"/>
      <c r="C119" s="14" t="n"/>
      <c r="D119" s="15" t="n"/>
      <c r="E119" s="15" t="n"/>
      <c r="F119" s="15" t="n"/>
      <c r="G119" s="15" t="n"/>
      <c r="H119" s="15" t="n"/>
      <c r="I119" s="15" t="n"/>
      <c r="J119" s="15" t="n"/>
      <c r="K119" s="14" t="n"/>
      <c r="L119" s="14" t="n"/>
    </row>
    <row r="120">
      <c r="B120" s="12" t="n"/>
      <c r="C120" s="12" t="n"/>
      <c r="D120" s="13" t="n"/>
      <c r="E120" s="13" t="n"/>
      <c r="F120" s="13" t="n"/>
      <c r="G120" s="13" t="n"/>
      <c r="H120" s="13" t="n"/>
      <c r="I120" s="13" t="n"/>
      <c r="J120" s="13" t="n"/>
      <c r="K120" s="12" t="n"/>
      <c r="L120" s="12" t="n"/>
    </row>
    <row r="121">
      <c r="B121" s="14" t="n"/>
      <c r="C121" s="14" t="n"/>
      <c r="D121" s="15" t="n"/>
      <c r="E121" s="15" t="n"/>
      <c r="F121" s="15" t="n"/>
      <c r="G121" s="15" t="n"/>
      <c r="H121" s="15" t="n"/>
      <c r="I121" s="15" t="n"/>
      <c r="J121" s="15" t="n"/>
      <c r="K121" s="14" t="n"/>
      <c r="L121" s="14" t="n"/>
    </row>
    <row r="122">
      <c r="B122" s="12" t="n"/>
      <c r="C122" s="12" t="n"/>
      <c r="D122" s="13" t="n"/>
      <c r="E122" s="13" t="n"/>
      <c r="F122" s="13" t="n"/>
      <c r="G122" s="13" t="n"/>
      <c r="H122" s="13" t="n"/>
      <c r="I122" s="13" t="n"/>
      <c r="J122" s="13" t="n"/>
      <c r="K122" s="12" t="n"/>
      <c r="L122" s="12" t="n"/>
    </row>
    <row r="123">
      <c r="B123" s="14" t="n"/>
      <c r="C123" s="14" t="n"/>
      <c r="D123" s="15" t="n"/>
      <c r="E123" s="15" t="n"/>
      <c r="F123" s="15" t="n"/>
      <c r="G123" s="15" t="n"/>
      <c r="H123" s="15" t="n"/>
      <c r="I123" s="15" t="n"/>
      <c r="J123" s="15" t="n"/>
      <c r="K123" s="14" t="n"/>
      <c r="L123" s="14" t="n"/>
    </row>
    <row r="124">
      <c r="B124" s="12" t="n"/>
      <c r="C124" s="12" t="n"/>
      <c r="D124" s="13" t="n"/>
      <c r="E124" s="13" t="n"/>
      <c r="F124" s="13" t="n"/>
      <c r="G124" s="13" t="n"/>
      <c r="H124" s="13" t="n"/>
      <c r="I124" s="13" t="n"/>
      <c r="J124" s="13" t="n"/>
      <c r="K124" s="12" t="n"/>
      <c r="L124" s="12" t="n"/>
    </row>
    <row r="125">
      <c r="B125" s="14" t="n"/>
      <c r="C125" s="14" t="n"/>
      <c r="D125" s="15" t="n"/>
      <c r="E125" s="15" t="n"/>
      <c r="F125" s="15" t="n"/>
      <c r="G125" s="15" t="n"/>
      <c r="H125" s="15" t="n"/>
      <c r="I125" s="15" t="n"/>
      <c r="J125" s="15" t="n"/>
      <c r="K125" s="14" t="n"/>
      <c r="L125" s="14" t="n"/>
    </row>
    <row r="126">
      <c r="B126" s="12" t="n"/>
      <c r="C126" s="12" t="n"/>
      <c r="D126" s="13" t="n"/>
      <c r="E126" s="13" t="n"/>
      <c r="F126" s="13" t="n"/>
      <c r="G126" s="13" t="n"/>
      <c r="H126" s="13" t="n"/>
      <c r="I126" s="13" t="n"/>
      <c r="J126" s="13" t="n"/>
      <c r="K126" s="12" t="n"/>
      <c r="L126" s="12" t="n"/>
    </row>
    <row r="127">
      <c r="B127" s="14" t="n"/>
      <c r="C127" s="14" t="n"/>
      <c r="D127" s="15" t="n"/>
      <c r="E127" s="15" t="n"/>
      <c r="F127" s="15" t="n"/>
      <c r="G127" s="15" t="n"/>
      <c r="H127" s="15" t="n"/>
      <c r="I127" s="15" t="n"/>
      <c r="J127" s="15" t="n"/>
      <c r="K127" s="14" t="n"/>
      <c r="L127" s="14" t="n"/>
    </row>
    <row r="128">
      <c r="B128" s="12" t="n"/>
      <c r="C128" s="12" t="n"/>
      <c r="D128" s="13" t="n"/>
      <c r="E128" s="13" t="n"/>
      <c r="F128" s="13" t="n"/>
      <c r="G128" s="13" t="n"/>
      <c r="H128" s="13" t="n"/>
      <c r="I128" s="13" t="n"/>
      <c r="J128" s="13" t="n"/>
      <c r="K128" s="12" t="n"/>
      <c r="L128" s="12" t="n"/>
    </row>
    <row r="129">
      <c r="B129" s="14" t="n"/>
      <c r="C129" s="14" t="n"/>
      <c r="D129" s="15" t="n"/>
      <c r="E129" s="15" t="n"/>
      <c r="F129" s="15" t="n"/>
      <c r="G129" s="15" t="n"/>
      <c r="H129" s="15" t="n"/>
      <c r="I129" s="15" t="n"/>
      <c r="J129" s="15" t="n"/>
      <c r="K129" s="14" t="n"/>
      <c r="L129" s="14" t="n"/>
    </row>
    <row r="130">
      <c r="B130" s="12" t="n"/>
      <c r="C130" s="12" t="n"/>
      <c r="D130" s="13" t="n"/>
      <c r="E130" s="13" t="n"/>
      <c r="F130" s="13" t="n"/>
      <c r="G130" s="13" t="n"/>
      <c r="H130" s="13" t="n"/>
      <c r="I130" s="13" t="n"/>
      <c r="J130" s="13" t="n"/>
      <c r="K130" s="12" t="n"/>
      <c r="L130" s="12" t="n"/>
    </row>
    <row r="131">
      <c r="B131" s="14" t="n"/>
      <c r="C131" s="14" t="n"/>
      <c r="D131" s="15" t="n"/>
      <c r="E131" s="15" t="n"/>
      <c r="F131" s="15" t="n"/>
      <c r="G131" s="15" t="n"/>
      <c r="H131" s="15" t="n"/>
      <c r="I131" s="15" t="n"/>
      <c r="J131" s="15" t="n"/>
      <c r="K131" s="14" t="n"/>
      <c r="L131" s="14" t="n"/>
    </row>
    <row r="132">
      <c r="B132" s="12" t="n"/>
      <c r="C132" s="12" t="n"/>
      <c r="D132" s="13" t="n"/>
      <c r="E132" s="13" t="n"/>
      <c r="F132" s="13" t="n"/>
      <c r="G132" s="13" t="n"/>
      <c r="H132" s="13" t="n"/>
      <c r="I132" s="13" t="n"/>
      <c r="J132" s="13" t="n"/>
      <c r="K132" s="12" t="n"/>
      <c r="L132" s="12" t="n"/>
    </row>
    <row r="133">
      <c r="B133" s="14" t="n"/>
      <c r="C133" s="14" t="n"/>
      <c r="D133" s="15" t="n"/>
      <c r="E133" s="15" t="n"/>
      <c r="F133" s="15" t="n"/>
      <c r="G133" s="15" t="n"/>
      <c r="H133" s="15" t="n"/>
      <c r="I133" s="15" t="n"/>
      <c r="J133" s="15" t="n"/>
      <c r="K133" s="14" t="n"/>
      <c r="L133" s="14" t="n"/>
    </row>
    <row r="134">
      <c r="B134" s="12" t="n"/>
      <c r="C134" s="12" t="n"/>
      <c r="D134" s="13" t="n"/>
      <c r="E134" s="13" t="n"/>
      <c r="F134" s="13" t="n"/>
      <c r="G134" s="13" t="n"/>
      <c r="H134" s="13" t="n"/>
      <c r="I134" s="13" t="n"/>
      <c r="J134" s="13" t="n"/>
      <c r="K134" s="12" t="n"/>
      <c r="L134" s="12" t="n"/>
    </row>
    <row r="135">
      <c r="B135" s="14" t="n"/>
      <c r="C135" s="14" t="n"/>
      <c r="D135" s="15" t="n"/>
      <c r="E135" s="15" t="n"/>
      <c r="F135" s="15" t="n"/>
      <c r="G135" s="15" t="n"/>
      <c r="H135" s="15" t="n"/>
      <c r="I135" s="15" t="n"/>
      <c r="J135" s="15" t="n"/>
      <c r="K135" s="14" t="n"/>
      <c r="L135" s="14" t="n"/>
    </row>
    <row r="136">
      <c r="B136" s="12" t="n"/>
      <c r="C136" s="12" t="n"/>
      <c r="D136" s="13" t="n"/>
      <c r="E136" s="13" t="n"/>
      <c r="F136" s="13" t="n"/>
      <c r="G136" s="13" t="n"/>
      <c r="H136" s="13" t="n"/>
      <c r="I136" s="13" t="n"/>
      <c r="J136" s="13" t="n"/>
      <c r="K136" s="12" t="n"/>
      <c r="L136" s="12" t="n"/>
    </row>
    <row r="137">
      <c r="B137" s="14" t="n"/>
      <c r="C137" s="14" t="n"/>
      <c r="D137" s="15" t="n"/>
      <c r="E137" s="15" t="n"/>
      <c r="F137" s="15" t="n"/>
      <c r="G137" s="15" t="n"/>
      <c r="H137" s="15" t="n"/>
      <c r="I137" s="15" t="n"/>
      <c r="J137" s="15" t="n"/>
      <c r="K137" s="14" t="n"/>
      <c r="L137" s="14" t="n"/>
    </row>
    <row r="138">
      <c r="B138" s="12" t="n"/>
      <c r="C138" s="12" t="n"/>
      <c r="D138" s="13" t="n"/>
      <c r="E138" s="13" t="n"/>
      <c r="F138" s="13" t="n"/>
      <c r="G138" s="13" t="n"/>
      <c r="H138" s="13" t="n"/>
      <c r="I138" s="13" t="n"/>
      <c r="J138" s="13" t="n"/>
      <c r="K138" s="12" t="n"/>
      <c r="L138" s="12" t="n"/>
    </row>
    <row r="139">
      <c r="B139" s="14" t="n"/>
      <c r="C139" s="14" t="n"/>
      <c r="D139" s="15" t="n"/>
      <c r="E139" s="15" t="n"/>
      <c r="F139" s="15" t="n"/>
      <c r="G139" s="15" t="n"/>
      <c r="H139" s="15" t="n"/>
      <c r="I139" s="15" t="n"/>
      <c r="J139" s="15" t="n"/>
      <c r="K139" s="14" t="n"/>
      <c r="L139" s="14" t="n"/>
    </row>
    <row r="140">
      <c r="B140" s="12" t="n"/>
      <c r="C140" s="12" t="n"/>
      <c r="D140" s="13" t="n"/>
      <c r="E140" s="13" t="n"/>
      <c r="F140" s="13" t="n"/>
      <c r="G140" s="13" t="n"/>
      <c r="H140" s="13" t="n"/>
      <c r="I140" s="13" t="n"/>
      <c r="J140" s="13" t="n"/>
      <c r="K140" s="12" t="n"/>
      <c r="L140" s="12" t="n"/>
    </row>
    <row r="141">
      <c r="B141" s="14" t="n"/>
      <c r="C141" s="14" t="n"/>
      <c r="D141" s="15" t="n"/>
      <c r="E141" s="15" t="n"/>
      <c r="F141" s="15" t="n"/>
      <c r="G141" s="15" t="n"/>
      <c r="H141" s="15" t="n"/>
      <c r="I141" s="15" t="n"/>
      <c r="J141" s="15" t="n"/>
      <c r="K141" s="14" t="n"/>
      <c r="L141" s="14" t="n"/>
    </row>
    <row r="142">
      <c r="B142" s="12" t="n"/>
      <c r="C142" s="12" t="n"/>
      <c r="D142" s="13" t="n"/>
      <c r="E142" s="13" t="n"/>
      <c r="F142" s="13" t="n"/>
      <c r="G142" s="13" t="n"/>
      <c r="H142" s="13" t="n"/>
      <c r="I142" s="13" t="n"/>
      <c r="J142" s="13" t="n"/>
      <c r="K142" s="12" t="n"/>
      <c r="L142" s="12" t="n"/>
    </row>
    <row r="143">
      <c r="B143" s="14" t="n"/>
      <c r="C143" s="14" t="n"/>
      <c r="D143" s="15" t="n"/>
      <c r="E143" s="15" t="n"/>
      <c r="F143" s="15" t="n"/>
      <c r="G143" s="15" t="n"/>
      <c r="H143" s="15" t="n"/>
      <c r="I143" s="15" t="n"/>
      <c r="J143" s="15" t="n"/>
      <c r="K143" s="14" t="n"/>
      <c r="L143" s="14" t="n"/>
    </row>
    <row r="144">
      <c r="B144" s="12" t="n"/>
      <c r="C144" s="12" t="n"/>
      <c r="D144" s="13" t="n"/>
      <c r="E144" s="13" t="n"/>
      <c r="F144" s="13" t="n"/>
      <c r="G144" s="13" t="n"/>
      <c r="H144" s="13" t="n"/>
      <c r="I144" s="13" t="n"/>
      <c r="J144" s="13" t="n"/>
      <c r="K144" s="12" t="n"/>
      <c r="L144" s="12" t="n"/>
    </row>
    <row r="145">
      <c r="B145" s="14" t="n"/>
      <c r="C145" s="14" t="n"/>
      <c r="D145" s="15" t="n"/>
      <c r="E145" s="15" t="n"/>
      <c r="F145" s="15" t="n"/>
      <c r="G145" s="15" t="n"/>
      <c r="H145" s="15" t="n"/>
      <c r="I145" s="15" t="n"/>
      <c r="J145" s="15" t="n"/>
      <c r="K145" s="14" t="n"/>
      <c r="L145" s="14" t="n"/>
    </row>
    <row r="146">
      <c r="B146" s="12" t="n"/>
      <c r="C146" s="12" t="n"/>
      <c r="D146" s="13" t="n"/>
      <c r="E146" s="13" t="n"/>
      <c r="F146" s="13" t="n"/>
      <c r="G146" s="13" t="n"/>
      <c r="H146" s="13" t="n"/>
      <c r="I146" s="13" t="n"/>
      <c r="J146" s="13" t="n"/>
      <c r="K146" s="12" t="n"/>
      <c r="L146" s="12" t="n"/>
    </row>
    <row r="147">
      <c r="B147" s="14" t="n"/>
      <c r="C147" s="14" t="n"/>
      <c r="D147" s="15" t="n"/>
      <c r="E147" s="15" t="n"/>
      <c r="F147" s="15" t="n"/>
      <c r="G147" s="15" t="n"/>
      <c r="H147" s="15" t="n"/>
      <c r="I147" s="15" t="n"/>
      <c r="J147" s="15" t="n"/>
      <c r="K147" s="14" t="n"/>
      <c r="L147" s="14" t="n"/>
    </row>
    <row r="148">
      <c r="B148" s="12" t="n"/>
      <c r="C148" s="12" t="n"/>
      <c r="D148" s="13" t="n"/>
      <c r="E148" s="13" t="n"/>
      <c r="F148" s="13" t="n"/>
      <c r="G148" s="13" t="n"/>
      <c r="H148" s="13" t="n"/>
      <c r="I148" s="13" t="n"/>
      <c r="J148" s="13" t="n"/>
      <c r="K148" s="12" t="n"/>
      <c r="L148" s="12" t="n"/>
    </row>
    <row r="149">
      <c r="B149" s="14" t="n"/>
      <c r="C149" s="14" t="n"/>
      <c r="D149" s="15" t="n"/>
      <c r="E149" s="15" t="n"/>
      <c r="F149" s="15" t="n"/>
      <c r="G149" s="15" t="n"/>
      <c r="H149" s="15" t="n"/>
      <c r="I149" s="15" t="n"/>
      <c r="J149" s="15" t="n"/>
      <c r="K149" s="14" t="n"/>
      <c r="L149" s="14" t="n"/>
    </row>
    <row r="150">
      <c r="B150" s="12" t="n"/>
      <c r="C150" s="12" t="n"/>
      <c r="D150" s="13" t="n"/>
      <c r="E150" s="13" t="n"/>
      <c r="F150" s="13" t="n"/>
      <c r="G150" s="13" t="n"/>
      <c r="H150" s="13" t="n"/>
      <c r="I150" s="13" t="n"/>
      <c r="J150" s="13" t="n"/>
      <c r="K150" s="12" t="n"/>
      <c r="L150" s="12" t="n"/>
    </row>
    <row r="151">
      <c r="B151" s="14" t="n"/>
      <c r="C151" s="14" t="n"/>
      <c r="D151" s="15" t="n"/>
      <c r="E151" s="15" t="n"/>
      <c r="F151" s="15" t="n"/>
      <c r="G151" s="15" t="n"/>
      <c r="H151" s="15" t="n"/>
      <c r="I151" s="15" t="n"/>
      <c r="J151" s="15" t="n"/>
      <c r="K151" s="14" t="n"/>
      <c r="L151" s="14" t="n"/>
    </row>
    <row r="152">
      <c r="B152" s="12" t="n"/>
      <c r="C152" s="12" t="n"/>
      <c r="D152" s="13" t="n"/>
      <c r="E152" s="13" t="n"/>
      <c r="F152" s="13" t="n"/>
      <c r="G152" s="13" t="n"/>
      <c r="H152" s="13" t="n"/>
      <c r="I152" s="13" t="n"/>
      <c r="J152" s="13" t="n"/>
      <c r="K152" s="12" t="n"/>
      <c r="L152" s="12" t="n"/>
    </row>
    <row r="153">
      <c r="B153" s="14" t="n"/>
      <c r="C153" s="14" t="n"/>
      <c r="D153" s="15" t="n"/>
      <c r="E153" s="15" t="n"/>
      <c r="F153" s="15" t="n"/>
      <c r="G153" s="15" t="n"/>
      <c r="H153" s="15" t="n"/>
      <c r="I153" s="15" t="n"/>
      <c r="J153" s="15" t="n"/>
      <c r="K153" s="14" t="n"/>
      <c r="L153" s="14" t="n"/>
    </row>
    <row r="154">
      <c r="B154" s="12" t="n"/>
      <c r="C154" s="12" t="n"/>
      <c r="D154" s="13" t="n"/>
      <c r="E154" s="13" t="n"/>
      <c r="F154" s="13" t="n"/>
      <c r="G154" s="13" t="n"/>
      <c r="H154" s="13" t="n"/>
      <c r="I154" s="13" t="n"/>
      <c r="J154" s="13" t="n"/>
      <c r="K154" s="12" t="n"/>
      <c r="L154" s="12" t="n"/>
    </row>
    <row r="155">
      <c r="B155" s="14" t="n"/>
      <c r="C155" s="14" t="n"/>
      <c r="D155" s="15" t="n"/>
      <c r="E155" s="15" t="n"/>
      <c r="F155" s="15" t="n"/>
      <c r="G155" s="15" t="n"/>
      <c r="H155" s="15" t="n"/>
      <c r="I155" s="15" t="n"/>
      <c r="J155" s="15" t="n"/>
      <c r="K155" s="14" t="n"/>
      <c r="L155" s="14" t="n"/>
    </row>
    <row r="156">
      <c r="B156" s="12" t="n"/>
      <c r="C156" s="12" t="n"/>
      <c r="D156" s="13" t="n"/>
      <c r="E156" s="13" t="n"/>
      <c r="F156" s="13" t="n"/>
      <c r="G156" s="13" t="n"/>
      <c r="H156" s="13" t="n"/>
      <c r="I156" s="13" t="n"/>
      <c r="J156" s="13" t="n"/>
      <c r="K156" s="12" t="n"/>
      <c r="L156" s="12" t="n"/>
    </row>
    <row r="157">
      <c r="B157" s="14" t="n"/>
      <c r="C157" s="14" t="n"/>
      <c r="D157" s="15" t="n"/>
      <c r="E157" s="15" t="n"/>
      <c r="F157" s="15" t="n"/>
      <c r="G157" s="15" t="n"/>
      <c r="H157" s="15" t="n"/>
      <c r="I157" s="15" t="n"/>
      <c r="J157" s="15" t="n"/>
      <c r="K157" s="14" t="n"/>
      <c r="L157" s="14" t="n"/>
    </row>
    <row r="158">
      <c r="B158" s="12" t="n"/>
      <c r="C158" s="12" t="n"/>
      <c r="D158" s="13" t="n"/>
      <c r="E158" s="13" t="n"/>
      <c r="F158" s="13" t="n"/>
      <c r="G158" s="13" t="n"/>
      <c r="H158" s="13" t="n"/>
      <c r="I158" s="13" t="n"/>
      <c r="J158" s="13" t="n"/>
      <c r="K158" s="12" t="n"/>
      <c r="L158" s="12" t="n"/>
    </row>
    <row r="159">
      <c r="B159" s="14" t="n"/>
      <c r="C159" s="14" t="n"/>
      <c r="D159" s="15" t="n"/>
      <c r="E159" s="15" t="n"/>
      <c r="F159" s="15" t="n"/>
      <c r="G159" s="15" t="n"/>
      <c r="H159" s="15" t="n"/>
      <c r="I159" s="15" t="n"/>
      <c r="J159" s="15" t="n"/>
      <c r="K159" s="14" t="n"/>
      <c r="L159" s="14" t="n"/>
    </row>
    <row r="160">
      <c r="B160" s="12" t="n"/>
      <c r="C160" s="12" t="n"/>
      <c r="D160" s="13" t="n"/>
      <c r="E160" s="13" t="n"/>
      <c r="F160" s="13" t="n"/>
      <c r="G160" s="13" t="n"/>
      <c r="H160" s="13" t="n"/>
      <c r="I160" s="13" t="n"/>
      <c r="J160" s="13" t="n"/>
      <c r="K160" s="12" t="n"/>
      <c r="L160" s="12" t="n"/>
    </row>
    <row r="161">
      <c r="B161" s="14" t="n"/>
      <c r="C161" s="14" t="n"/>
      <c r="D161" s="15" t="n"/>
      <c r="E161" s="15" t="n"/>
      <c r="F161" s="15" t="n"/>
      <c r="G161" s="15" t="n"/>
      <c r="H161" s="15" t="n"/>
      <c r="I161" s="15" t="n"/>
      <c r="J161" s="15" t="n"/>
      <c r="K161" s="14" t="n"/>
      <c r="L161" s="14" t="n"/>
    </row>
    <row r="162">
      <c r="B162" s="12" t="n"/>
      <c r="C162" s="12" t="n"/>
      <c r="D162" s="13" t="n"/>
      <c r="E162" s="13" t="n"/>
      <c r="F162" s="13" t="n"/>
      <c r="G162" s="13" t="n"/>
      <c r="H162" s="13" t="n"/>
      <c r="I162" s="13" t="n"/>
      <c r="J162" s="13" t="n"/>
      <c r="K162" s="12" t="n"/>
      <c r="L162" s="12" t="n"/>
    </row>
    <row r="163">
      <c r="B163" s="14" t="n"/>
      <c r="C163" s="14" t="n"/>
      <c r="D163" s="15" t="n"/>
      <c r="E163" s="15" t="n"/>
      <c r="F163" s="15" t="n"/>
      <c r="G163" s="15" t="n"/>
      <c r="H163" s="15" t="n"/>
      <c r="I163" s="15" t="n"/>
      <c r="J163" s="15" t="n"/>
      <c r="K163" s="14" t="n"/>
      <c r="L163" s="14" t="n"/>
    </row>
    <row r="164">
      <c r="B164" s="12" t="n"/>
      <c r="C164" s="12" t="n"/>
      <c r="D164" s="13" t="n"/>
      <c r="E164" s="13" t="n"/>
      <c r="F164" s="13" t="n"/>
      <c r="G164" s="13" t="n"/>
      <c r="H164" s="13" t="n"/>
      <c r="I164" s="13" t="n"/>
      <c r="J164" s="13" t="n"/>
      <c r="K164" s="12" t="n"/>
      <c r="L164" s="12" t="n"/>
    </row>
    <row r="165">
      <c r="B165" s="14" t="n"/>
      <c r="C165" s="14" t="n"/>
      <c r="D165" s="15" t="n"/>
      <c r="E165" s="15" t="n"/>
      <c r="F165" s="15" t="n"/>
      <c r="G165" s="15" t="n"/>
      <c r="H165" s="15" t="n"/>
      <c r="I165" s="15" t="n"/>
      <c r="J165" s="15" t="n"/>
      <c r="K165" s="14" t="n"/>
      <c r="L165" s="14" t="n"/>
    </row>
    <row r="166">
      <c r="B166" s="12" t="n"/>
      <c r="C166" s="12" t="n"/>
      <c r="D166" s="13" t="n"/>
      <c r="E166" s="13" t="n"/>
      <c r="F166" s="13" t="n"/>
      <c r="G166" s="13" t="n"/>
      <c r="H166" s="13" t="n"/>
      <c r="I166" s="13" t="n"/>
      <c r="J166" s="13" t="n"/>
      <c r="K166" s="12" t="n"/>
      <c r="L166" s="12" t="n"/>
    </row>
    <row r="167">
      <c r="B167" s="14" t="n"/>
      <c r="C167" s="14" t="n"/>
      <c r="D167" s="15" t="n"/>
      <c r="E167" s="15" t="n"/>
      <c r="F167" s="15" t="n"/>
      <c r="G167" s="15" t="n"/>
      <c r="H167" s="15" t="n"/>
      <c r="I167" s="15" t="n"/>
      <c r="J167" s="15" t="n"/>
      <c r="K167" s="14" t="n"/>
      <c r="L167" s="14" t="n"/>
    </row>
    <row r="168"/>
    <row r="169"/>
    <row r="170">
      <c r="B170" s="4" t="inlineStr">
        <is>
          <t>Commitments Missing Budget Code</t>
        </is>
      </c>
      <c r="C170" s="16">
        <f>IFERROR(COUNTIF('Commitments'!$G$8:$G$157,"Missing Budget Code"),0)</f>
        <v/>
      </c>
    </row>
    <row r="171">
      <c r="B171" s="4" t="inlineStr">
        <is>
          <t>Actuals Missing Budget Code</t>
        </is>
      </c>
      <c r="C171" s="16">
        <f>IFERROR(COUNTIF('Actuals'!$H$8:$H$157,"Missing Budget Code"),0)</f>
        <v/>
      </c>
    </row>
  </sheetData>
  <mergeCells count="1">
    <mergeCell ref="A1:P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6B4A"/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34" customWidth="1" min="2" max="2"/>
    <col width="4" customWidth="1" min="3" max="3"/>
    <col width="26" customWidth="1" min="4" max="4"/>
    <col width="18" customWidth="1" min="5" max="5"/>
    <col width="18" customWidth="1" min="6" max="6"/>
  </cols>
  <sheetData>
    <row r="1" ht="28" customHeight="1">
      <c r="A1" s="1" t="inlineStr">
        <is>
          <t>Project Setup and Operational Controls</t>
        </is>
      </c>
      <c r="B1" s="2" t="n"/>
      <c r="C1" s="2" t="n"/>
      <c r="D1" s="2" t="n"/>
      <c r="E1" s="2" t="n"/>
      <c r="F1" s="3" t="n"/>
    </row>
    <row r="3">
      <c r="A3" s="9" t="inlineStr">
        <is>
          <t>Project Identification</t>
        </is>
      </c>
    </row>
    <row r="4">
      <c r="A4" s="4" t="inlineStr">
        <is>
          <t>Project Name</t>
        </is>
      </c>
      <c r="B4" s="17" t="inlineStr">
        <is>
          <t>Cedar Grove Office Renovation</t>
        </is>
      </c>
      <c r="D4" s="11" t="inlineStr">
        <is>
          <t>Commitment Status List</t>
        </is>
      </c>
    </row>
    <row r="5">
      <c r="A5" s="4" t="inlineStr">
        <is>
          <t>Project Reference</t>
        </is>
      </c>
      <c r="B5" s="17" t="inlineStr">
        <is>
          <t>CG-2601</t>
        </is>
      </c>
      <c r="D5" s="17" t="inlineStr">
        <is>
          <t>Open</t>
        </is>
      </c>
    </row>
    <row r="6">
      <c r="A6" s="4" t="inlineStr">
        <is>
          <t>Forecast Exception Threshold (USD)</t>
        </is>
      </c>
      <c r="B6" s="18" t="n">
        <v>0</v>
      </c>
      <c r="D6" s="17" t="inlineStr">
        <is>
          <t>Closed</t>
        </is>
      </c>
    </row>
    <row r="7">
      <c r="D7" s="17" t="inlineStr">
        <is>
          <t>Cancelled</t>
        </is>
      </c>
    </row>
    <row r="8" ht="42" customHeight="1">
      <c r="A8" s="19" t="inlineStr">
        <is>
          <t>The forecast exception threshold is a user-defined management setting only. It has no legal, accounting, audit, or regulatory meaning.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46B4A"/>
    <outlinePr summaryBelow="1" summaryRight="1"/>
    <pageSetUpPr/>
  </sheetPr>
  <dimension ref="A1:E15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6" customWidth="1" min="1" max="1"/>
    <col width="31" customWidth="1" min="2" max="2"/>
    <col width="21" customWidth="1" min="3" max="3"/>
    <col width="26" customWidth="1" min="4" max="4"/>
    <col width="44" customWidth="1" min="5" max="5"/>
  </cols>
  <sheetData>
    <row r="1" ht="28" customHeight="1">
      <c r="A1" s="1" t="inlineStr">
        <is>
          <t>Budget Ledger</t>
        </is>
      </c>
      <c r="B1" s="2" t="n"/>
      <c r="C1" s="2" t="n"/>
      <c r="D1" s="2" t="n"/>
      <c r="E1" s="3" t="n"/>
    </row>
    <row r="3">
      <c r="A3" s="4" t="inlineStr">
        <is>
          <t>Project</t>
        </is>
      </c>
      <c r="B3" s="5">
        <f>IFERROR('Setup'!$B$4,"")</f>
        <v/>
      </c>
    </row>
    <row r="4" ht="42" customHeight="1">
      <c r="A4" s="19" t="inlineStr">
        <is>
          <t>Enter one unique budget cost code per populated row. Budget rows drive the Job Cost Report.</t>
        </is>
      </c>
    </row>
    <row r="7" ht="34" customHeight="1">
      <c r="A7" s="11" t="inlineStr">
        <is>
          <t>Cost Code</t>
        </is>
      </c>
      <c r="B7" s="11" t="inlineStr">
        <is>
          <t>Cost Code Description</t>
        </is>
      </c>
      <c r="C7" s="11" t="inlineStr">
        <is>
          <t>Budget Amount (USD)</t>
        </is>
      </c>
      <c r="D7" s="11" t="inlineStr">
        <is>
          <t>Forecast Adjustment (USD)</t>
        </is>
      </c>
      <c r="E7" s="11" t="inlineStr">
        <is>
          <t>Notes</t>
        </is>
      </c>
    </row>
    <row r="8">
      <c r="A8" s="17" t="inlineStr">
        <is>
          <t>03-100</t>
        </is>
      </c>
      <c r="B8" s="17" t="inlineStr">
        <is>
          <t>Sitework</t>
        </is>
      </c>
      <c r="C8" s="18" t="n">
        <v>40000</v>
      </c>
      <c r="D8" s="18" t="n">
        <v>0</v>
      </c>
      <c r="E8" s="17" t="inlineStr">
        <is>
          <t>Initial sitework allowance</t>
        </is>
      </c>
    </row>
    <row r="9">
      <c r="A9" s="17" t="inlineStr">
        <is>
          <t>03-200</t>
        </is>
      </c>
      <c r="B9" s="17" t="inlineStr">
        <is>
          <t>Concrete</t>
        </is>
      </c>
      <c r="C9" s="18" t="n">
        <v>85000</v>
      </c>
      <c r="D9" s="18" t="n">
        <v>5000</v>
      </c>
      <c r="E9" s="17" t="inlineStr">
        <is>
          <t>Remaining concrete exposure</t>
        </is>
      </c>
    </row>
    <row r="10">
      <c r="A10" s="17" t="inlineStr">
        <is>
          <t>03-300</t>
        </is>
      </c>
      <c r="B10" s="17" t="inlineStr">
        <is>
          <t>Framing</t>
        </is>
      </c>
      <c r="C10" s="18" t="n">
        <v>120000</v>
      </c>
      <c r="D10" s="18" t="n">
        <v>-3000</v>
      </c>
      <c r="E10" s="17" t="inlineStr">
        <is>
          <t>Updated framing outlook</t>
        </is>
      </c>
    </row>
    <row r="11">
      <c r="A11" s="17" t="inlineStr">
        <is>
          <t>04-100</t>
        </is>
      </c>
      <c r="B11" s="17" t="inlineStr">
        <is>
          <t>Masonry</t>
        </is>
      </c>
      <c r="C11" s="18" t="n">
        <v>60000</v>
      </c>
      <c r="D11" s="18" t="n">
        <v>2500</v>
      </c>
      <c r="E11" s="17" t="inlineStr">
        <is>
          <t>Exterior masonry allowance</t>
        </is>
      </c>
    </row>
    <row r="12">
      <c r="A12" s="17" t="inlineStr">
        <is>
          <t>05-100</t>
        </is>
      </c>
      <c r="B12" s="17" t="inlineStr">
        <is>
          <t>Structural Steel</t>
        </is>
      </c>
      <c r="C12" s="18" t="n">
        <v>95000</v>
      </c>
      <c r="D12" s="18" t="n">
        <v>0</v>
      </c>
      <c r="E12" s="17" t="inlineStr">
        <is>
          <t>Structural steel package</t>
        </is>
      </c>
    </row>
    <row r="13">
      <c r="A13" s="17" t="inlineStr">
        <is>
          <t>06-100</t>
        </is>
      </c>
      <c r="B13" s="17" t="inlineStr">
        <is>
          <t>Roofing</t>
        </is>
      </c>
      <c r="C13" s="18" t="n">
        <v>55000</v>
      </c>
      <c r="D13" s="18" t="n">
        <v>1500</v>
      </c>
      <c r="E13" s="17" t="inlineStr">
        <is>
          <t>Roofing contingency</t>
        </is>
      </c>
    </row>
    <row r="14">
      <c r="A14" s="17" t="inlineStr">
        <is>
          <t>07-100</t>
        </is>
      </c>
      <c r="B14" s="17" t="inlineStr">
        <is>
          <t>Doors and Windows</t>
        </is>
      </c>
      <c r="C14" s="18" t="n">
        <v>70000</v>
      </c>
      <c r="D14" s="18" t="n">
        <v>0</v>
      </c>
      <c r="E14" s="17" t="inlineStr">
        <is>
          <t>Openings package allowance</t>
        </is>
      </c>
    </row>
    <row r="15">
      <c r="A15" s="17" t="inlineStr">
        <is>
          <t>09-100</t>
        </is>
      </c>
      <c r="B15" s="17" t="inlineStr">
        <is>
          <t>Finishes</t>
        </is>
      </c>
      <c r="C15" s="18" t="n">
        <v>110000</v>
      </c>
      <c r="D15" s="18" t="n">
        <v>4000</v>
      </c>
      <c r="E15" s="17" t="inlineStr">
        <is>
          <t>Finishes escalation allowance</t>
        </is>
      </c>
    </row>
    <row r="16">
      <c r="A16" s="17" t="n"/>
      <c r="B16" s="17" t="n"/>
      <c r="C16" s="18" t="n"/>
      <c r="D16" s="18" t="n"/>
      <c r="E16" s="17" t="n"/>
    </row>
    <row r="17">
      <c r="A17" s="17" t="n"/>
      <c r="B17" s="17" t="n"/>
      <c r="C17" s="18" t="n"/>
      <c r="D17" s="18" t="n"/>
      <c r="E17" s="17" t="n"/>
    </row>
    <row r="18">
      <c r="A18" s="17" t="n"/>
      <c r="B18" s="17" t="n"/>
      <c r="C18" s="18" t="n"/>
      <c r="D18" s="18" t="n"/>
      <c r="E18" s="17" t="n"/>
    </row>
    <row r="19">
      <c r="A19" s="17" t="n"/>
      <c r="B19" s="17" t="n"/>
      <c r="C19" s="18" t="n"/>
      <c r="D19" s="18" t="n"/>
      <c r="E19" s="17" t="n"/>
    </row>
    <row r="20">
      <c r="A20" s="17" t="n"/>
      <c r="B20" s="17" t="n"/>
      <c r="C20" s="18" t="n"/>
      <c r="D20" s="18" t="n"/>
      <c r="E20" s="17" t="n"/>
    </row>
    <row r="21">
      <c r="A21" s="17" t="n"/>
      <c r="B21" s="17" t="n"/>
      <c r="C21" s="18" t="n"/>
      <c r="D21" s="18" t="n"/>
      <c r="E21" s="17" t="n"/>
    </row>
    <row r="22">
      <c r="A22" s="17" t="n"/>
      <c r="B22" s="17" t="n"/>
      <c r="C22" s="18" t="n"/>
      <c r="D22" s="18" t="n"/>
      <c r="E22" s="17" t="n"/>
    </row>
    <row r="23">
      <c r="A23" s="17" t="n"/>
      <c r="B23" s="17" t="n"/>
      <c r="C23" s="18" t="n"/>
      <c r="D23" s="18" t="n"/>
      <c r="E23" s="17" t="n"/>
    </row>
    <row r="24">
      <c r="A24" s="17" t="n"/>
      <c r="B24" s="17" t="n"/>
      <c r="C24" s="18" t="n"/>
      <c r="D24" s="18" t="n"/>
      <c r="E24" s="17" t="n"/>
    </row>
    <row r="25">
      <c r="A25" s="17" t="n"/>
      <c r="B25" s="17" t="n"/>
      <c r="C25" s="18" t="n"/>
      <c r="D25" s="18" t="n"/>
      <c r="E25" s="17" t="n"/>
    </row>
    <row r="26">
      <c r="A26" s="17" t="n"/>
      <c r="B26" s="17" t="n"/>
      <c r="C26" s="18" t="n"/>
      <c r="D26" s="18" t="n"/>
      <c r="E26" s="17" t="n"/>
    </row>
    <row r="27">
      <c r="A27" s="17" t="n"/>
      <c r="B27" s="17" t="n"/>
      <c r="C27" s="18" t="n"/>
      <c r="D27" s="18" t="n"/>
      <c r="E27" s="17" t="n"/>
    </row>
    <row r="28">
      <c r="A28" s="17" t="n"/>
      <c r="B28" s="17" t="n"/>
      <c r="C28" s="18" t="n"/>
      <c r="D28" s="18" t="n"/>
      <c r="E28" s="17" t="n"/>
    </row>
    <row r="29">
      <c r="A29" s="17" t="n"/>
      <c r="B29" s="17" t="n"/>
      <c r="C29" s="18" t="n"/>
      <c r="D29" s="18" t="n"/>
      <c r="E29" s="17" t="n"/>
    </row>
    <row r="30">
      <c r="A30" s="17" t="n"/>
      <c r="B30" s="17" t="n"/>
      <c r="C30" s="18" t="n"/>
      <c r="D30" s="18" t="n"/>
      <c r="E30" s="17" t="n"/>
    </row>
    <row r="31">
      <c r="A31" s="17" t="n"/>
      <c r="B31" s="17" t="n"/>
      <c r="C31" s="18" t="n"/>
      <c r="D31" s="18" t="n"/>
      <c r="E31" s="17" t="n"/>
    </row>
    <row r="32">
      <c r="A32" s="17" t="n"/>
      <c r="B32" s="17" t="n"/>
      <c r="C32" s="18" t="n"/>
      <c r="D32" s="18" t="n"/>
      <c r="E32" s="17" t="n"/>
    </row>
    <row r="33">
      <c r="A33" s="17" t="n"/>
      <c r="B33" s="17" t="n"/>
      <c r="C33" s="18" t="n"/>
      <c r="D33" s="18" t="n"/>
      <c r="E33" s="17" t="n"/>
    </row>
    <row r="34">
      <c r="A34" s="17" t="n"/>
      <c r="B34" s="17" t="n"/>
      <c r="C34" s="18" t="n"/>
      <c r="D34" s="18" t="n"/>
      <c r="E34" s="17" t="n"/>
    </row>
    <row r="35">
      <c r="A35" s="17" t="n"/>
      <c r="B35" s="17" t="n"/>
      <c r="C35" s="18" t="n"/>
      <c r="D35" s="18" t="n"/>
      <c r="E35" s="17" t="n"/>
    </row>
    <row r="36">
      <c r="A36" s="17" t="n"/>
      <c r="B36" s="17" t="n"/>
      <c r="C36" s="18" t="n"/>
      <c r="D36" s="18" t="n"/>
      <c r="E36" s="17" t="n"/>
    </row>
    <row r="37">
      <c r="A37" s="17" t="n"/>
      <c r="B37" s="17" t="n"/>
      <c r="C37" s="18" t="n"/>
      <c r="D37" s="18" t="n"/>
      <c r="E37" s="17" t="n"/>
    </row>
    <row r="38">
      <c r="A38" s="17" t="n"/>
      <c r="B38" s="17" t="n"/>
      <c r="C38" s="18" t="n"/>
      <c r="D38" s="18" t="n"/>
      <c r="E38" s="17" t="n"/>
    </row>
    <row r="39">
      <c r="A39" s="17" t="n"/>
      <c r="B39" s="17" t="n"/>
      <c r="C39" s="18" t="n"/>
      <c r="D39" s="18" t="n"/>
      <c r="E39" s="17" t="n"/>
    </row>
    <row r="40">
      <c r="A40" s="17" t="n"/>
      <c r="B40" s="17" t="n"/>
      <c r="C40" s="18" t="n"/>
      <c r="D40" s="18" t="n"/>
      <c r="E40" s="17" t="n"/>
    </row>
    <row r="41">
      <c r="A41" s="17" t="n"/>
      <c r="B41" s="17" t="n"/>
      <c r="C41" s="18" t="n"/>
      <c r="D41" s="18" t="n"/>
      <c r="E41" s="17" t="n"/>
    </row>
    <row r="42">
      <c r="A42" s="17" t="n"/>
      <c r="B42" s="17" t="n"/>
      <c r="C42" s="18" t="n"/>
      <c r="D42" s="18" t="n"/>
      <c r="E42" s="17" t="n"/>
    </row>
    <row r="43">
      <c r="A43" s="17" t="n"/>
      <c r="B43" s="17" t="n"/>
      <c r="C43" s="18" t="n"/>
      <c r="D43" s="18" t="n"/>
      <c r="E43" s="17" t="n"/>
    </row>
    <row r="44">
      <c r="A44" s="17" t="n"/>
      <c r="B44" s="17" t="n"/>
      <c r="C44" s="18" t="n"/>
      <c r="D44" s="18" t="n"/>
      <c r="E44" s="17" t="n"/>
    </row>
    <row r="45">
      <c r="A45" s="17" t="n"/>
      <c r="B45" s="17" t="n"/>
      <c r="C45" s="18" t="n"/>
      <c r="D45" s="18" t="n"/>
      <c r="E45" s="17" t="n"/>
    </row>
    <row r="46">
      <c r="A46" s="17" t="n"/>
      <c r="B46" s="17" t="n"/>
      <c r="C46" s="18" t="n"/>
      <c r="D46" s="18" t="n"/>
      <c r="E46" s="17" t="n"/>
    </row>
    <row r="47">
      <c r="A47" s="17" t="n"/>
      <c r="B47" s="17" t="n"/>
      <c r="C47" s="18" t="n"/>
      <c r="D47" s="18" t="n"/>
      <c r="E47" s="17" t="n"/>
    </row>
    <row r="48">
      <c r="A48" s="17" t="n"/>
      <c r="B48" s="17" t="n"/>
      <c r="C48" s="18" t="n"/>
      <c r="D48" s="18" t="n"/>
      <c r="E48" s="17" t="n"/>
    </row>
    <row r="49">
      <c r="A49" s="17" t="n"/>
      <c r="B49" s="17" t="n"/>
      <c r="C49" s="18" t="n"/>
      <c r="D49" s="18" t="n"/>
      <c r="E49" s="17" t="n"/>
    </row>
    <row r="50">
      <c r="A50" s="17" t="n"/>
      <c r="B50" s="17" t="n"/>
      <c r="C50" s="18" t="n"/>
      <c r="D50" s="18" t="n"/>
      <c r="E50" s="17" t="n"/>
    </row>
    <row r="51">
      <c r="A51" s="17" t="n"/>
      <c r="B51" s="17" t="n"/>
      <c r="C51" s="18" t="n"/>
      <c r="D51" s="18" t="n"/>
      <c r="E51" s="17" t="n"/>
    </row>
    <row r="52">
      <c r="A52" s="17" t="n"/>
      <c r="B52" s="17" t="n"/>
      <c r="C52" s="18" t="n"/>
      <c r="D52" s="18" t="n"/>
      <c r="E52" s="17" t="n"/>
    </row>
    <row r="53">
      <c r="A53" s="17" t="n"/>
      <c r="B53" s="17" t="n"/>
      <c r="C53" s="18" t="n"/>
      <c r="D53" s="18" t="n"/>
      <c r="E53" s="17" t="n"/>
    </row>
    <row r="54">
      <c r="A54" s="17" t="n"/>
      <c r="B54" s="17" t="n"/>
      <c r="C54" s="18" t="n"/>
      <c r="D54" s="18" t="n"/>
      <c r="E54" s="17" t="n"/>
    </row>
    <row r="55">
      <c r="A55" s="17" t="n"/>
      <c r="B55" s="17" t="n"/>
      <c r="C55" s="18" t="n"/>
      <c r="D55" s="18" t="n"/>
      <c r="E55" s="17" t="n"/>
    </row>
    <row r="56">
      <c r="A56" s="17" t="n"/>
      <c r="B56" s="17" t="n"/>
      <c r="C56" s="18" t="n"/>
      <c r="D56" s="18" t="n"/>
      <c r="E56" s="17" t="n"/>
    </row>
    <row r="57">
      <c r="A57" s="17" t="n"/>
      <c r="B57" s="17" t="n"/>
      <c r="C57" s="18" t="n"/>
      <c r="D57" s="18" t="n"/>
      <c r="E57" s="17" t="n"/>
    </row>
    <row r="58">
      <c r="A58" s="17" t="n"/>
      <c r="B58" s="17" t="n"/>
      <c r="C58" s="18" t="n"/>
      <c r="D58" s="18" t="n"/>
      <c r="E58" s="17" t="n"/>
    </row>
    <row r="59">
      <c r="A59" s="17" t="n"/>
      <c r="B59" s="17" t="n"/>
      <c r="C59" s="18" t="n"/>
      <c r="D59" s="18" t="n"/>
      <c r="E59" s="17" t="n"/>
    </row>
    <row r="60">
      <c r="A60" s="17" t="n"/>
      <c r="B60" s="17" t="n"/>
      <c r="C60" s="18" t="n"/>
      <c r="D60" s="18" t="n"/>
      <c r="E60" s="17" t="n"/>
    </row>
    <row r="61">
      <c r="A61" s="17" t="n"/>
      <c r="B61" s="17" t="n"/>
      <c r="C61" s="18" t="n"/>
      <c r="D61" s="18" t="n"/>
      <c r="E61" s="17" t="n"/>
    </row>
    <row r="62">
      <c r="A62" s="17" t="n"/>
      <c r="B62" s="17" t="n"/>
      <c r="C62" s="18" t="n"/>
      <c r="D62" s="18" t="n"/>
      <c r="E62" s="17" t="n"/>
    </row>
    <row r="63">
      <c r="A63" s="17" t="n"/>
      <c r="B63" s="17" t="n"/>
      <c r="C63" s="18" t="n"/>
      <c r="D63" s="18" t="n"/>
      <c r="E63" s="17" t="n"/>
    </row>
    <row r="64">
      <c r="A64" s="17" t="n"/>
      <c r="B64" s="17" t="n"/>
      <c r="C64" s="18" t="n"/>
      <c r="D64" s="18" t="n"/>
      <c r="E64" s="17" t="n"/>
    </row>
    <row r="65">
      <c r="A65" s="17" t="n"/>
      <c r="B65" s="17" t="n"/>
      <c r="C65" s="18" t="n"/>
      <c r="D65" s="18" t="n"/>
      <c r="E65" s="17" t="n"/>
    </row>
    <row r="66">
      <c r="A66" s="17" t="n"/>
      <c r="B66" s="17" t="n"/>
      <c r="C66" s="18" t="n"/>
      <c r="D66" s="18" t="n"/>
      <c r="E66" s="17" t="n"/>
    </row>
    <row r="67">
      <c r="A67" s="17" t="n"/>
      <c r="B67" s="17" t="n"/>
      <c r="C67" s="18" t="n"/>
      <c r="D67" s="18" t="n"/>
      <c r="E67" s="17" t="n"/>
    </row>
    <row r="68">
      <c r="A68" s="17" t="n"/>
      <c r="B68" s="17" t="n"/>
      <c r="C68" s="18" t="n"/>
      <c r="D68" s="18" t="n"/>
      <c r="E68" s="17" t="n"/>
    </row>
    <row r="69">
      <c r="A69" s="17" t="n"/>
      <c r="B69" s="17" t="n"/>
      <c r="C69" s="18" t="n"/>
      <c r="D69" s="18" t="n"/>
      <c r="E69" s="17" t="n"/>
    </row>
    <row r="70">
      <c r="A70" s="17" t="n"/>
      <c r="B70" s="17" t="n"/>
      <c r="C70" s="18" t="n"/>
      <c r="D70" s="18" t="n"/>
      <c r="E70" s="17" t="n"/>
    </row>
    <row r="71">
      <c r="A71" s="17" t="n"/>
      <c r="B71" s="17" t="n"/>
      <c r="C71" s="18" t="n"/>
      <c r="D71" s="18" t="n"/>
      <c r="E71" s="17" t="n"/>
    </row>
    <row r="72">
      <c r="A72" s="17" t="n"/>
      <c r="B72" s="17" t="n"/>
      <c r="C72" s="18" t="n"/>
      <c r="D72" s="18" t="n"/>
      <c r="E72" s="17" t="n"/>
    </row>
    <row r="73">
      <c r="A73" s="17" t="n"/>
      <c r="B73" s="17" t="n"/>
      <c r="C73" s="18" t="n"/>
      <c r="D73" s="18" t="n"/>
      <c r="E73" s="17" t="n"/>
    </row>
    <row r="74">
      <c r="A74" s="17" t="n"/>
      <c r="B74" s="17" t="n"/>
      <c r="C74" s="18" t="n"/>
      <c r="D74" s="18" t="n"/>
      <c r="E74" s="17" t="n"/>
    </row>
    <row r="75">
      <c r="A75" s="17" t="n"/>
      <c r="B75" s="17" t="n"/>
      <c r="C75" s="18" t="n"/>
      <c r="D75" s="18" t="n"/>
      <c r="E75" s="17" t="n"/>
    </row>
    <row r="76">
      <c r="A76" s="17" t="n"/>
      <c r="B76" s="17" t="n"/>
      <c r="C76" s="18" t="n"/>
      <c r="D76" s="18" t="n"/>
      <c r="E76" s="17" t="n"/>
    </row>
    <row r="77">
      <c r="A77" s="17" t="n"/>
      <c r="B77" s="17" t="n"/>
      <c r="C77" s="18" t="n"/>
      <c r="D77" s="18" t="n"/>
      <c r="E77" s="17" t="n"/>
    </row>
    <row r="78">
      <c r="A78" s="17" t="n"/>
      <c r="B78" s="17" t="n"/>
      <c r="C78" s="18" t="n"/>
      <c r="D78" s="18" t="n"/>
      <c r="E78" s="17" t="n"/>
    </row>
    <row r="79">
      <c r="A79" s="17" t="n"/>
      <c r="B79" s="17" t="n"/>
      <c r="C79" s="18" t="n"/>
      <c r="D79" s="18" t="n"/>
      <c r="E79" s="17" t="n"/>
    </row>
    <row r="80">
      <c r="A80" s="17" t="n"/>
      <c r="B80" s="17" t="n"/>
      <c r="C80" s="18" t="n"/>
      <c r="D80" s="18" t="n"/>
      <c r="E80" s="17" t="n"/>
    </row>
    <row r="81">
      <c r="A81" s="17" t="n"/>
      <c r="B81" s="17" t="n"/>
      <c r="C81" s="18" t="n"/>
      <c r="D81" s="18" t="n"/>
      <c r="E81" s="17" t="n"/>
    </row>
    <row r="82">
      <c r="A82" s="17" t="n"/>
      <c r="B82" s="17" t="n"/>
      <c r="C82" s="18" t="n"/>
      <c r="D82" s="18" t="n"/>
      <c r="E82" s="17" t="n"/>
    </row>
    <row r="83">
      <c r="A83" s="17" t="n"/>
      <c r="B83" s="17" t="n"/>
      <c r="C83" s="18" t="n"/>
      <c r="D83" s="18" t="n"/>
      <c r="E83" s="17" t="n"/>
    </row>
    <row r="84">
      <c r="A84" s="17" t="n"/>
      <c r="B84" s="17" t="n"/>
      <c r="C84" s="18" t="n"/>
      <c r="D84" s="18" t="n"/>
      <c r="E84" s="17" t="n"/>
    </row>
    <row r="85">
      <c r="A85" s="17" t="n"/>
      <c r="B85" s="17" t="n"/>
      <c r="C85" s="18" t="n"/>
      <c r="D85" s="18" t="n"/>
      <c r="E85" s="17" t="n"/>
    </row>
    <row r="86">
      <c r="A86" s="17" t="n"/>
      <c r="B86" s="17" t="n"/>
      <c r="C86" s="18" t="n"/>
      <c r="D86" s="18" t="n"/>
      <c r="E86" s="17" t="n"/>
    </row>
    <row r="87">
      <c r="A87" s="17" t="n"/>
      <c r="B87" s="17" t="n"/>
      <c r="C87" s="18" t="n"/>
      <c r="D87" s="18" t="n"/>
      <c r="E87" s="17" t="n"/>
    </row>
    <row r="88">
      <c r="A88" s="17" t="n"/>
      <c r="B88" s="17" t="n"/>
      <c r="C88" s="18" t="n"/>
      <c r="D88" s="18" t="n"/>
      <c r="E88" s="17" t="n"/>
    </row>
    <row r="89">
      <c r="A89" s="17" t="n"/>
      <c r="B89" s="17" t="n"/>
      <c r="C89" s="18" t="n"/>
      <c r="D89" s="18" t="n"/>
      <c r="E89" s="17" t="n"/>
    </row>
    <row r="90">
      <c r="A90" s="17" t="n"/>
      <c r="B90" s="17" t="n"/>
      <c r="C90" s="18" t="n"/>
      <c r="D90" s="18" t="n"/>
      <c r="E90" s="17" t="n"/>
    </row>
    <row r="91">
      <c r="A91" s="17" t="n"/>
      <c r="B91" s="17" t="n"/>
      <c r="C91" s="18" t="n"/>
      <c r="D91" s="18" t="n"/>
      <c r="E91" s="17" t="n"/>
    </row>
    <row r="92">
      <c r="A92" s="17" t="n"/>
      <c r="B92" s="17" t="n"/>
      <c r="C92" s="18" t="n"/>
      <c r="D92" s="18" t="n"/>
      <c r="E92" s="17" t="n"/>
    </row>
    <row r="93">
      <c r="A93" s="17" t="n"/>
      <c r="B93" s="17" t="n"/>
      <c r="C93" s="18" t="n"/>
      <c r="D93" s="18" t="n"/>
      <c r="E93" s="17" t="n"/>
    </row>
    <row r="94">
      <c r="A94" s="17" t="n"/>
      <c r="B94" s="17" t="n"/>
      <c r="C94" s="18" t="n"/>
      <c r="D94" s="18" t="n"/>
      <c r="E94" s="17" t="n"/>
    </row>
    <row r="95">
      <c r="A95" s="17" t="n"/>
      <c r="B95" s="17" t="n"/>
      <c r="C95" s="18" t="n"/>
      <c r="D95" s="18" t="n"/>
      <c r="E95" s="17" t="n"/>
    </row>
    <row r="96">
      <c r="A96" s="17" t="n"/>
      <c r="B96" s="17" t="n"/>
      <c r="C96" s="18" t="n"/>
      <c r="D96" s="18" t="n"/>
      <c r="E96" s="17" t="n"/>
    </row>
    <row r="97">
      <c r="A97" s="17" t="n"/>
      <c r="B97" s="17" t="n"/>
      <c r="C97" s="18" t="n"/>
      <c r="D97" s="18" t="n"/>
      <c r="E97" s="17" t="n"/>
    </row>
    <row r="98">
      <c r="A98" s="17" t="n"/>
      <c r="B98" s="17" t="n"/>
      <c r="C98" s="18" t="n"/>
      <c r="D98" s="18" t="n"/>
      <c r="E98" s="17" t="n"/>
    </row>
    <row r="99">
      <c r="A99" s="17" t="n"/>
      <c r="B99" s="17" t="n"/>
      <c r="C99" s="18" t="n"/>
      <c r="D99" s="18" t="n"/>
      <c r="E99" s="17" t="n"/>
    </row>
    <row r="100">
      <c r="A100" s="17" t="n"/>
      <c r="B100" s="17" t="n"/>
      <c r="C100" s="18" t="n"/>
      <c r="D100" s="18" t="n"/>
      <c r="E100" s="17" t="n"/>
    </row>
    <row r="101">
      <c r="A101" s="17" t="n"/>
      <c r="B101" s="17" t="n"/>
      <c r="C101" s="18" t="n"/>
      <c r="D101" s="18" t="n"/>
      <c r="E101" s="17" t="n"/>
    </row>
    <row r="102">
      <c r="A102" s="17" t="n"/>
      <c r="B102" s="17" t="n"/>
      <c r="C102" s="18" t="n"/>
      <c r="D102" s="18" t="n"/>
      <c r="E102" s="17" t="n"/>
    </row>
    <row r="103">
      <c r="A103" s="17" t="n"/>
      <c r="B103" s="17" t="n"/>
      <c r="C103" s="18" t="n"/>
      <c r="D103" s="18" t="n"/>
      <c r="E103" s="17" t="n"/>
    </row>
    <row r="104">
      <c r="A104" s="17" t="n"/>
      <c r="B104" s="17" t="n"/>
      <c r="C104" s="18" t="n"/>
      <c r="D104" s="18" t="n"/>
      <c r="E104" s="17" t="n"/>
    </row>
    <row r="105">
      <c r="A105" s="17" t="n"/>
      <c r="B105" s="17" t="n"/>
      <c r="C105" s="18" t="n"/>
      <c r="D105" s="18" t="n"/>
      <c r="E105" s="17" t="n"/>
    </row>
    <row r="106">
      <c r="A106" s="17" t="n"/>
      <c r="B106" s="17" t="n"/>
      <c r="C106" s="18" t="n"/>
      <c r="D106" s="18" t="n"/>
      <c r="E106" s="17" t="n"/>
    </row>
    <row r="107">
      <c r="A107" s="17" t="n"/>
      <c r="B107" s="17" t="n"/>
      <c r="C107" s="18" t="n"/>
      <c r="D107" s="18" t="n"/>
      <c r="E107" s="17" t="n"/>
    </row>
    <row r="108">
      <c r="A108" s="17" t="n"/>
      <c r="B108" s="17" t="n"/>
      <c r="C108" s="18" t="n"/>
      <c r="D108" s="18" t="n"/>
      <c r="E108" s="17" t="n"/>
    </row>
    <row r="109">
      <c r="A109" s="17" t="n"/>
      <c r="B109" s="17" t="n"/>
      <c r="C109" s="18" t="n"/>
      <c r="D109" s="18" t="n"/>
      <c r="E109" s="17" t="n"/>
    </row>
    <row r="110">
      <c r="A110" s="17" t="n"/>
      <c r="B110" s="17" t="n"/>
      <c r="C110" s="18" t="n"/>
      <c r="D110" s="18" t="n"/>
      <c r="E110" s="17" t="n"/>
    </row>
    <row r="111">
      <c r="A111" s="17" t="n"/>
      <c r="B111" s="17" t="n"/>
      <c r="C111" s="18" t="n"/>
      <c r="D111" s="18" t="n"/>
      <c r="E111" s="17" t="n"/>
    </row>
    <row r="112">
      <c r="A112" s="17" t="n"/>
      <c r="B112" s="17" t="n"/>
      <c r="C112" s="18" t="n"/>
      <c r="D112" s="18" t="n"/>
      <c r="E112" s="17" t="n"/>
    </row>
    <row r="113">
      <c r="A113" s="17" t="n"/>
      <c r="B113" s="17" t="n"/>
      <c r="C113" s="18" t="n"/>
      <c r="D113" s="18" t="n"/>
      <c r="E113" s="17" t="n"/>
    </row>
    <row r="114">
      <c r="A114" s="17" t="n"/>
      <c r="B114" s="17" t="n"/>
      <c r="C114" s="18" t="n"/>
      <c r="D114" s="18" t="n"/>
      <c r="E114" s="17" t="n"/>
    </row>
    <row r="115">
      <c r="A115" s="17" t="n"/>
      <c r="B115" s="17" t="n"/>
      <c r="C115" s="18" t="n"/>
      <c r="D115" s="18" t="n"/>
      <c r="E115" s="17" t="n"/>
    </row>
    <row r="116">
      <c r="A116" s="17" t="n"/>
      <c r="B116" s="17" t="n"/>
      <c r="C116" s="18" t="n"/>
      <c r="D116" s="18" t="n"/>
      <c r="E116" s="17" t="n"/>
    </row>
    <row r="117">
      <c r="A117" s="17" t="n"/>
      <c r="B117" s="17" t="n"/>
      <c r="C117" s="18" t="n"/>
      <c r="D117" s="18" t="n"/>
      <c r="E117" s="17" t="n"/>
    </row>
    <row r="118">
      <c r="A118" s="17" t="n"/>
      <c r="B118" s="17" t="n"/>
      <c r="C118" s="18" t="n"/>
      <c r="D118" s="18" t="n"/>
      <c r="E118" s="17" t="n"/>
    </row>
    <row r="119">
      <c r="A119" s="17" t="n"/>
      <c r="B119" s="17" t="n"/>
      <c r="C119" s="18" t="n"/>
      <c r="D119" s="18" t="n"/>
      <c r="E119" s="17" t="n"/>
    </row>
    <row r="120">
      <c r="A120" s="17" t="n"/>
      <c r="B120" s="17" t="n"/>
      <c r="C120" s="18" t="n"/>
      <c r="D120" s="18" t="n"/>
      <c r="E120" s="17" t="n"/>
    </row>
    <row r="121">
      <c r="A121" s="17" t="n"/>
      <c r="B121" s="17" t="n"/>
      <c r="C121" s="18" t="n"/>
      <c r="D121" s="18" t="n"/>
      <c r="E121" s="17" t="n"/>
    </row>
    <row r="122">
      <c r="A122" s="17" t="n"/>
      <c r="B122" s="17" t="n"/>
      <c r="C122" s="18" t="n"/>
      <c r="D122" s="18" t="n"/>
      <c r="E122" s="17" t="n"/>
    </row>
    <row r="123">
      <c r="A123" s="17" t="n"/>
      <c r="B123" s="17" t="n"/>
      <c r="C123" s="18" t="n"/>
      <c r="D123" s="18" t="n"/>
      <c r="E123" s="17" t="n"/>
    </row>
    <row r="124">
      <c r="A124" s="17" t="n"/>
      <c r="B124" s="17" t="n"/>
      <c r="C124" s="18" t="n"/>
      <c r="D124" s="18" t="n"/>
      <c r="E124" s="17" t="n"/>
    </row>
    <row r="125">
      <c r="A125" s="17" t="n"/>
      <c r="B125" s="17" t="n"/>
      <c r="C125" s="18" t="n"/>
      <c r="D125" s="18" t="n"/>
      <c r="E125" s="17" t="n"/>
    </row>
    <row r="126">
      <c r="A126" s="17" t="n"/>
      <c r="B126" s="17" t="n"/>
      <c r="C126" s="18" t="n"/>
      <c r="D126" s="18" t="n"/>
      <c r="E126" s="17" t="n"/>
    </row>
    <row r="127">
      <c r="A127" s="17" t="n"/>
      <c r="B127" s="17" t="n"/>
      <c r="C127" s="18" t="n"/>
      <c r="D127" s="18" t="n"/>
      <c r="E127" s="17" t="n"/>
    </row>
    <row r="128">
      <c r="A128" s="17" t="n"/>
      <c r="B128" s="17" t="n"/>
      <c r="C128" s="18" t="n"/>
      <c r="D128" s="18" t="n"/>
      <c r="E128" s="17" t="n"/>
    </row>
    <row r="129">
      <c r="A129" s="17" t="n"/>
      <c r="B129" s="17" t="n"/>
      <c r="C129" s="18" t="n"/>
      <c r="D129" s="18" t="n"/>
      <c r="E129" s="17" t="n"/>
    </row>
    <row r="130">
      <c r="A130" s="17" t="n"/>
      <c r="B130" s="17" t="n"/>
      <c r="C130" s="18" t="n"/>
      <c r="D130" s="18" t="n"/>
      <c r="E130" s="17" t="n"/>
    </row>
    <row r="131">
      <c r="A131" s="17" t="n"/>
      <c r="B131" s="17" t="n"/>
      <c r="C131" s="18" t="n"/>
      <c r="D131" s="18" t="n"/>
      <c r="E131" s="17" t="n"/>
    </row>
    <row r="132">
      <c r="A132" s="17" t="n"/>
      <c r="B132" s="17" t="n"/>
      <c r="C132" s="18" t="n"/>
      <c r="D132" s="18" t="n"/>
      <c r="E132" s="17" t="n"/>
    </row>
    <row r="133">
      <c r="A133" s="17" t="n"/>
      <c r="B133" s="17" t="n"/>
      <c r="C133" s="18" t="n"/>
      <c r="D133" s="18" t="n"/>
      <c r="E133" s="17" t="n"/>
    </row>
    <row r="134">
      <c r="A134" s="17" t="n"/>
      <c r="B134" s="17" t="n"/>
      <c r="C134" s="18" t="n"/>
      <c r="D134" s="18" t="n"/>
      <c r="E134" s="17" t="n"/>
    </row>
    <row r="135">
      <c r="A135" s="17" t="n"/>
      <c r="B135" s="17" t="n"/>
      <c r="C135" s="18" t="n"/>
      <c r="D135" s="18" t="n"/>
      <c r="E135" s="17" t="n"/>
    </row>
    <row r="136">
      <c r="A136" s="17" t="n"/>
      <c r="B136" s="17" t="n"/>
      <c r="C136" s="18" t="n"/>
      <c r="D136" s="18" t="n"/>
      <c r="E136" s="17" t="n"/>
    </row>
    <row r="137">
      <c r="A137" s="17" t="n"/>
      <c r="B137" s="17" t="n"/>
      <c r="C137" s="18" t="n"/>
      <c r="D137" s="18" t="n"/>
      <c r="E137" s="17" t="n"/>
    </row>
    <row r="138">
      <c r="A138" s="17" t="n"/>
      <c r="B138" s="17" t="n"/>
      <c r="C138" s="18" t="n"/>
      <c r="D138" s="18" t="n"/>
      <c r="E138" s="17" t="n"/>
    </row>
    <row r="139">
      <c r="A139" s="17" t="n"/>
      <c r="B139" s="17" t="n"/>
      <c r="C139" s="18" t="n"/>
      <c r="D139" s="18" t="n"/>
      <c r="E139" s="17" t="n"/>
    </row>
    <row r="140">
      <c r="A140" s="17" t="n"/>
      <c r="B140" s="17" t="n"/>
      <c r="C140" s="18" t="n"/>
      <c r="D140" s="18" t="n"/>
      <c r="E140" s="17" t="n"/>
    </row>
    <row r="141">
      <c r="A141" s="17" t="n"/>
      <c r="B141" s="17" t="n"/>
      <c r="C141" s="18" t="n"/>
      <c r="D141" s="18" t="n"/>
      <c r="E141" s="17" t="n"/>
    </row>
    <row r="142">
      <c r="A142" s="17" t="n"/>
      <c r="B142" s="17" t="n"/>
      <c r="C142" s="18" t="n"/>
      <c r="D142" s="18" t="n"/>
      <c r="E142" s="17" t="n"/>
    </row>
    <row r="143">
      <c r="A143" s="17" t="n"/>
      <c r="B143" s="17" t="n"/>
      <c r="C143" s="18" t="n"/>
      <c r="D143" s="18" t="n"/>
      <c r="E143" s="17" t="n"/>
    </row>
    <row r="144">
      <c r="A144" s="17" t="n"/>
      <c r="B144" s="17" t="n"/>
      <c r="C144" s="18" t="n"/>
      <c r="D144" s="18" t="n"/>
      <c r="E144" s="17" t="n"/>
    </row>
    <row r="145">
      <c r="A145" s="17" t="n"/>
      <c r="B145" s="17" t="n"/>
      <c r="C145" s="18" t="n"/>
      <c r="D145" s="18" t="n"/>
      <c r="E145" s="17" t="n"/>
    </row>
    <row r="146">
      <c r="A146" s="17" t="n"/>
      <c r="B146" s="17" t="n"/>
      <c r="C146" s="18" t="n"/>
      <c r="D146" s="18" t="n"/>
      <c r="E146" s="17" t="n"/>
    </row>
    <row r="147">
      <c r="A147" s="17" t="n"/>
      <c r="B147" s="17" t="n"/>
      <c r="C147" s="18" t="n"/>
      <c r="D147" s="18" t="n"/>
      <c r="E147" s="17" t="n"/>
    </row>
    <row r="148">
      <c r="A148" s="17" t="n"/>
      <c r="B148" s="17" t="n"/>
      <c r="C148" s="18" t="n"/>
      <c r="D148" s="18" t="n"/>
      <c r="E148" s="17" t="n"/>
    </row>
    <row r="149">
      <c r="A149" s="17" t="n"/>
      <c r="B149" s="17" t="n"/>
      <c r="C149" s="18" t="n"/>
      <c r="D149" s="18" t="n"/>
      <c r="E149" s="17" t="n"/>
    </row>
    <row r="150">
      <c r="A150" s="17" t="n"/>
      <c r="B150" s="17" t="n"/>
      <c r="C150" s="18" t="n"/>
      <c r="D150" s="18" t="n"/>
      <c r="E150" s="17" t="n"/>
    </row>
    <row r="151">
      <c r="A151" s="17" t="n"/>
      <c r="B151" s="17" t="n"/>
      <c r="C151" s="18" t="n"/>
      <c r="D151" s="18" t="n"/>
      <c r="E151" s="17" t="n"/>
    </row>
    <row r="152">
      <c r="A152" s="17" t="n"/>
      <c r="B152" s="17" t="n"/>
      <c r="C152" s="18" t="n"/>
      <c r="D152" s="18" t="n"/>
      <c r="E152" s="17" t="n"/>
    </row>
    <row r="153">
      <c r="A153" s="17" t="n"/>
      <c r="B153" s="17" t="n"/>
      <c r="C153" s="18" t="n"/>
      <c r="D153" s="18" t="n"/>
      <c r="E153" s="17" t="n"/>
    </row>
    <row r="154">
      <c r="A154" s="17" t="n"/>
      <c r="B154" s="17" t="n"/>
      <c r="C154" s="18" t="n"/>
      <c r="D154" s="18" t="n"/>
      <c r="E154" s="17" t="n"/>
    </row>
    <row r="155">
      <c r="A155" s="17" t="n"/>
      <c r="B155" s="17" t="n"/>
      <c r="C155" s="18" t="n"/>
      <c r="D155" s="18" t="n"/>
      <c r="E155" s="17" t="n"/>
    </row>
    <row r="156">
      <c r="A156" s="17" t="n"/>
      <c r="B156" s="17" t="n"/>
      <c r="C156" s="18" t="n"/>
      <c r="D156" s="18" t="n"/>
      <c r="E156" s="17" t="n"/>
    </row>
    <row r="157">
      <c r="A157" s="17" t="n"/>
      <c r="B157" s="17" t="n"/>
      <c r="C157" s="18" t="n"/>
      <c r="D157" s="18" t="n"/>
      <c r="E157" s="17" t="n"/>
    </row>
  </sheetData>
  <mergeCells count="1">
    <mergeCell ref="A1:E1"/>
  </mergeCells>
  <conditionalFormatting sqref="A8:A157">
    <cfRule type="expression" priority="1" dxfId="0" stopIfTrue="1">
      <formula>AND($A8&lt;&gt;"",COUNTIF($A$8:$A$157,$A8)&gt;1)</formula>
    </cfRule>
  </conditionalFormatting>
  <dataValidations count="1">
    <dataValidation sqref="A8:A157" showErrorMessage="1" showInputMessage="1" allowBlank="1" errorTitle="Duplicate Cost Code" error="Each populated cost code must be unique within the prepared Budget rows." promptTitle="Unique Budget Cost Code" prompt="Enter a unique cost code or leave the row blank." type="custom">
      <formula1>=OR(A8="",COUNTIF($A$8:$A$157,A8)=1)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146B4A"/>
    <outlinePr summaryBelow="1" summaryRight="1"/>
    <pageSetUpPr/>
  </sheetPr>
  <dimension ref="A1:G15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31" customWidth="1" min="3" max="3"/>
    <col width="24" customWidth="1" min="4" max="4"/>
    <col width="16" customWidth="1" min="5" max="5"/>
    <col width="43" customWidth="1" min="6" max="6"/>
    <col width="23" customWidth="1" min="7" max="7"/>
  </cols>
  <sheetData>
    <row r="1" ht="28" customHeight="1">
      <c r="A1" s="1" t="inlineStr">
        <is>
          <t>Commitments Ledger</t>
        </is>
      </c>
      <c r="B1" s="2" t="n"/>
      <c r="C1" s="2" t="n"/>
      <c r="D1" s="2" t="n"/>
      <c r="E1" s="2" t="n"/>
      <c r="F1" s="2" t="n"/>
      <c r="G1" s="3" t="n"/>
    </row>
    <row r="3">
      <c r="A3" s="4" t="inlineStr">
        <is>
          <t>Project</t>
        </is>
      </c>
      <c r="B3" s="5">
        <f>IFERROR('Setup'!$B$4,"")</f>
        <v/>
      </c>
    </row>
    <row r="4" ht="42" customHeight="1">
      <c r="A4" s="19" t="inlineStr">
        <is>
          <t>Open and Closed commitments are included in committed cost. Cancelled commitments remain visible but are excluded.</t>
        </is>
      </c>
    </row>
    <row r="7" ht="34" customHeight="1">
      <c r="A7" s="11" t="inlineStr">
        <is>
          <t>Commitment ID</t>
        </is>
      </c>
      <c r="B7" s="11" t="inlineStr">
        <is>
          <t>Cost Code</t>
        </is>
      </c>
      <c r="C7" s="11" t="inlineStr">
        <is>
          <t>Vendor</t>
        </is>
      </c>
      <c r="D7" s="11" t="inlineStr">
        <is>
          <t>Commitment Amount (USD)</t>
        </is>
      </c>
      <c r="E7" s="11" t="inlineStr">
        <is>
          <t>Status</t>
        </is>
      </c>
      <c r="F7" s="11" t="inlineStr">
        <is>
          <t>Reference / Notes</t>
        </is>
      </c>
      <c r="G7" s="11" t="inlineStr">
        <is>
          <t>Cost Code Check</t>
        </is>
      </c>
    </row>
    <row r="8">
      <c r="A8" s="17" t="inlineStr">
        <is>
          <t>COM-100</t>
        </is>
      </c>
      <c r="B8" s="17" t="inlineStr">
        <is>
          <t>03-100</t>
        </is>
      </c>
      <c r="C8" s="17" t="inlineStr">
        <is>
          <t>ClearPath Site Services</t>
        </is>
      </c>
      <c r="D8" s="18" t="n">
        <v>24500</v>
      </c>
      <c r="E8" s="17" t="inlineStr">
        <is>
          <t>Open</t>
        </is>
      </c>
      <c r="F8" s="17" t="inlineStr">
        <is>
          <t>Site clearing purchase order</t>
        </is>
      </c>
      <c r="G8" s="20">
        <f>IFERROR(IF($B8="","",IF(COUNTIF('Budget'!$A$8:$A$157,$B8)=0,"Missing Budget Code","OK")),"")</f>
        <v/>
      </c>
    </row>
    <row r="9">
      <c r="A9" s="17" t="inlineStr">
        <is>
          <t>COM-200</t>
        </is>
      </c>
      <c r="B9" s="17" t="inlineStr">
        <is>
          <t>03-200</t>
        </is>
      </c>
      <c r="C9" s="17" t="inlineStr">
        <is>
          <t>Rockford Concrete LLC</t>
        </is>
      </c>
      <c r="D9" s="18" t="n">
        <v>80000</v>
      </c>
      <c r="E9" s="17" t="inlineStr">
        <is>
          <t>Open</t>
        </is>
      </c>
      <c r="F9" s="17" t="inlineStr">
        <is>
          <t>Concrete subcontract</t>
        </is>
      </c>
      <c r="G9" s="20">
        <f>IFERROR(IF($B9="","",IF(COUNTIF('Budget'!$A$8:$A$157,$B9)=0,"Missing Budget Code","OK")),"")</f>
        <v/>
      </c>
    </row>
    <row r="10">
      <c r="A10" s="17" t="inlineStr">
        <is>
          <t>COM-300</t>
        </is>
      </c>
      <c r="B10" s="17" t="inlineStr">
        <is>
          <t>03-300</t>
        </is>
      </c>
      <c r="C10" s="17" t="inlineStr">
        <is>
          <t>Timberline Framing Inc.</t>
        </is>
      </c>
      <c r="D10" s="18" t="n">
        <v>115000</v>
      </c>
      <c r="E10" s="17" t="inlineStr">
        <is>
          <t>Open</t>
        </is>
      </c>
      <c r="F10" s="17" t="inlineStr">
        <is>
          <t>Framing subcontract</t>
        </is>
      </c>
      <c r="G10" s="20">
        <f>IFERROR(IF($B10="","",IF(COUNTIF('Budget'!$A$8:$A$157,$B10)=0,"Missing Budget Code","OK")),"")</f>
        <v/>
      </c>
    </row>
    <row r="11">
      <c r="A11" s="17" t="inlineStr">
        <is>
          <t>COM-400</t>
        </is>
      </c>
      <c r="B11" s="17" t="inlineStr">
        <is>
          <t>04-100</t>
        </is>
      </c>
      <c r="C11" s="17" t="inlineStr">
        <is>
          <t>Northline Masonry LLC</t>
        </is>
      </c>
      <c r="D11" s="18" t="n">
        <v>54000</v>
      </c>
      <c r="E11" s="17" t="inlineStr">
        <is>
          <t>Open</t>
        </is>
      </c>
      <c r="F11" s="17" t="inlineStr">
        <is>
          <t>Masonry subcontract</t>
        </is>
      </c>
      <c r="G11" s="20">
        <f>IFERROR(IF($B11="","",IF(COUNTIF('Budget'!$A$8:$A$157,$B11)=0,"Missing Budget Code","OK")),"")</f>
        <v/>
      </c>
    </row>
    <row r="12">
      <c r="A12" s="17" t="inlineStr">
        <is>
          <t>COM-500</t>
        </is>
      </c>
      <c r="B12" s="17" t="inlineStr">
        <is>
          <t>05-100</t>
        </is>
      </c>
      <c r="C12" s="17" t="inlineStr">
        <is>
          <t>Iron Ridge Steel LLC</t>
        </is>
      </c>
      <c r="D12" s="18" t="n">
        <v>92000</v>
      </c>
      <c r="E12" s="17" t="inlineStr">
        <is>
          <t>Open</t>
        </is>
      </c>
      <c r="F12" s="17" t="inlineStr">
        <is>
          <t>Structural steel fabrication</t>
        </is>
      </c>
      <c r="G12" s="20">
        <f>IFERROR(IF($B12="","",IF(COUNTIF('Budget'!$A$8:$A$157,$B12)=0,"Missing Budget Code","OK")),"")</f>
        <v/>
      </c>
    </row>
    <row r="13">
      <c r="A13" s="17" t="inlineStr">
        <is>
          <t>COM-600</t>
        </is>
      </c>
      <c r="B13" s="17" t="inlineStr">
        <is>
          <t>06-100</t>
        </is>
      </c>
      <c r="C13" s="17" t="inlineStr">
        <is>
          <t>WeatherShield Roofing</t>
        </is>
      </c>
      <c r="D13" s="18" t="n">
        <v>51000</v>
      </c>
      <c r="E13" s="17" t="inlineStr">
        <is>
          <t>Open</t>
        </is>
      </c>
      <c r="F13" s="17" t="inlineStr">
        <is>
          <t>Roofing subcontract</t>
        </is>
      </c>
      <c r="G13" s="20">
        <f>IFERROR(IF($B13="","",IF(COUNTIF('Budget'!$A$8:$A$157,$B13)=0,"Missing Budget Code","OK")),"")</f>
        <v/>
      </c>
    </row>
    <row r="14">
      <c r="A14" s="17" t="inlineStr">
        <is>
          <t>COM-700</t>
        </is>
      </c>
      <c r="B14" s="17" t="inlineStr">
        <is>
          <t>07-100</t>
        </is>
      </c>
      <c r="C14" s="17" t="inlineStr">
        <is>
          <t>Metro Openings Supply</t>
        </is>
      </c>
      <c r="D14" s="18" t="n">
        <v>66500</v>
      </c>
      <c r="E14" s="17" t="inlineStr">
        <is>
          <t>Closed</t>
        </is>
      </c>
      <c r="F14" s="17" t="inlineStr">
        <is>
          <t>Doors and windows package</t>
        </is>
      </c>
      <c r="G14" s="20">
        <f>IFERROR(IF($B14="","",IF(COUNTIF('Budget'!$A$8:$A$157,$B14)=0,"Missing Budget Code","OK")),"")</f>
        <v/>
      </c>
    </row>
    <row r="15">
      <c r="A15" s="17" t="inlineStr">
        <is>
          <t>COM-900</t>
        </is>
      </c>
      <c r="B15" s="17" t="inlineStr">
        <is>
          <t>09-100</t>
        </is>
      </c>
      <c r="C15" s="17" t="inlineStr">
        <is>
          <t>Precision Interior Group</t>
        </is>
      </c>
      <c r="D15" s="18" t="n">
        <v>104000</v>
      </c>
      <c r="E15" s="17" t="inlineStr">
        <is>
          <t>Open</t>
        </is>
      </c>
      <c r="F15" s="17" t="inlineStr">
        <is>
          <t>Interior finishes subcontract</t>
        </is>
      </c>
      <c r="G15" s="20">
        <f>IFERROR(IF($B15="","",IF(COUNTIF('Budget'!$A$8:$A$157,$B15)=0,"Missing Budget Code","OK")),"")</f>
        <v/>
      </c>
    </row>
    <row r="16">
      <c r="A16" s="17" t="n"/>
      <c r="B16" s="17" t="n"/>
      <c r="C16" s="17" t="n"/>
      <c r="D16" s="18" t="n"/>
      <c r="E16" s="17" t="n"/>
      <c r="F16" s="17" t="n"/>
      <c r="G16" s="20">
        <f>IFERROR(IF($B16="","",IF(COUNTIF('Budget'!$A$8:$A$157,$B16)=0,"Missing Budget Code","OK")),"")</f>
        <v/>
      </c>
    </row>
    <row r="17">
      <c r="A17" s="17" t="n"/>
      <c r="B17" s="17" t="n"/>
      <c r="C17" s="17" t="n"/>
      <c r="D17" s="18" t="n"/>
      <c r="E17" s="17" t="n"/>
      <c r="F17" s="17" t="n"/>
      <c r="G17" s="20">
        <f>IFERROR(IF($B17="","",IF(COUNTIF('Budget'!$A$8:$A$157,$B17)=0,"Missing Budget Code","OK")),"")</f>
        <v/>
      </c>
    </row>
    <row r="18">
      <c r="A18" s="17" t="n"/>
      <c r="B18" s="17" t="n"/>
      <c r="C18" s="17" t="n"/>
      <c r="D18" s="18" t="n"/>
      <c r="E18" s="17" t="n"/>
      <c r="F18" s="17" t="n"/>
      <c r="G18" s="20">
        <f>IFERROR(IF($B18="","",IF(COUNTIF('Budget'!$A$8:$A$157,$B18)=0,"Missing Budget Code","OK")),"")</f>
        <v/>
      </c>
    </row>
    <row r="19">
      <c r="A19" s="17" t="n"/>
      <c r="B19" s="17" t="n"/>
      <c r="C19" s="17" t="n"/>
      <c r="D19" s="18" t="n"/>
      <c r="E19" s="17" t="n"/>
      <c r="F19" s="17" t="n"/>
      <c r="G19" s="20">
        <f>IFERROR(IF($B19="","",IF(COUNTIF('Budget'!$A$8:$A$157,$B19)=0,"Missing Budget Code","OK")),"")</f>
        <v/>
      </c>
    </row>
    <row r="20">
      <c r="A20" s="17" t="n"/>
      <c r="B20" s="17" t="n"/>
      <c r="C20" s="17" t="n"/>
      <c r="D20" s="18" t="n"/>
      <c r="E20" s="17" t="n"/>
      <c r="F20" s="17" t="n"/>
      <c r="G20" s="20">
        <f>IFERROR(IF($B20="","",IF(COUNTIF('Budget'!$A$8:$A$157,$B20)=0,"Missing Budget Code","OK")),"")</f>
        <v/>
      </c>
    </row>
    <row r="21">
      <c r="A21" s="17" t="n"/>
      <c r="B21" s="17" t="n"/>
      <c r="C21" s="17" t="n"/>
      <c r="D21" s="18" t="n"/>
      <c r="E21" s="17" t="n"/>
      <c r="F21" s="17" t="n"/>
      <c r="G21" s="20">
        <f>IFERROR(IF($B21="","",IF(COUNTIF('Budget'!$A$8:$A$157,$B21)=0,"Missing Budget Code","OK")),"")</f>
        <v/>
      </c>
    </row>
    <row r="22">
      <c r="A22" s="17" t="n"/>
      <c r="B22" s="17" t="n"/>
      <c r="C22" s="17" t="n"/>
      <c r="D22" s="18" t="n"/>
      <c r="E22" s="17" t="n"/>
      <c r="F22" s="17" t="n"/>
      <c r="G22" s="20">
        <f>IFERROR(IF($B22="","",IF(COUNTIF('Budget'!$A$8:$A$157,$B22)=0,"Missing Budget Code","OK")),"")</f>
        <v/>
      </c>
    </row>
    <row r="23">
      <c r="A23" s="17" t="n"/>
      <c r="B23" s="17" t="n"/>
      <c r="C23" s="17" t="n"/>
      <c r="D23" s="18" t="n"/>
      <c r="E23" s="17" t="n"/>
      <c r="F23" s="17" t="n"/>
      <c r="G23" s="20">
        <f>IFERROR(IF($B23="","",IF(COUNTIF('Budget'!$A$8:$A$157,$B23)=0,"Missing Budget Code","OK")),"")</f>
        <v/>
      </c>
    </row>
    <row r="24">
      <c r="A24" s="17" t="n"/>
      <c r="B24" s="17" t="n"/>
      <c r="C24" s="17" t="n"/>
      <c r="D24" s="18" t="n"/>
      <c r="E24" s="17" t="n"/>
      <c r="F24" s="17" t="n"/>
      <c r="G24" s="20">
        <f>IFERROR(IF($B24="","",IF(COUNTIF('Budget'!$A$8:$A$157,$B24)=0,"Missing Budget Code","OK")),"")</f>
        <v/>
      </c>
    </row>
    <row r="25">
      <c r="A25" s="17" t="n"/>
      <c r="B25" s="17" t="n"/>
      <c r="C25" s="17" t="n"/>
      <c r="D25" s="18" t="n"/>
      <c r="E25" s="17" t="n"/>
      <c r="F25" s="17" t="n"/>
      <c r="G25" s="20">
        <f>IFERROR(IF($B25="","",IF(COUNTIF('Budget'!$A$8:$A$157,$B25)=0,"Missing Budget Code","OK")),"")</f>
        <v/>
      </c>
    </row>
    <row r="26">
      <c r="A26" s="17" t="n"/>
      <c r="B26" s="17" t="n"/>
      <c r="C26" s="17" t="n"/>
      <c r="D26" s="18" t="n"/>
      <c r="E26" s="17" t="n"/>
      <c r="F26" s="17" t="n"/>
      <c r="G26" s="20">
        <f>IFERROR(IF($B26="","",IF(COUNTIF('Budget'!$A$8:$A$157,$B26)=0,"Missing Budget Code","OK")),"")</f>
        <v/>
      </c>
    </row>
    <row r="27">
      <c r="A27" s="17" t="n"/>
      <c r="B27" s="17" t="n"/>
      <c r="C27" s="17" t="n"/>
      <c r="D27" s="18" t="n"/>
      <c r="E27" s="17" t="n"/>
      <c r="F27" s="17" t="n"/>
      <c r="G27" s="20">
        <f>IFERROR(IF($B27="","",IF(COUNTIF('Budget'!$A$8:$A$157,$B27)=0,"Missing Budget Code","OK")),"")</f>
        <v/>
      </c>
    </row>
    <row r="28">
      <c r="A28" s="17" t="n"/>
      <c r="B28" s="17" t="n"/>
      <c r="C28" s="17" t="n"/>
      <c r="D28" s="18" t="n"/>
      <c r="E28" s="17" t="n"/>
      <c r="F28" s="17" t="n"/>
      <c r="G28" s="20">
        <f>IFERROR(IF($B28="","",IF(COUNTIF('Budget'!$A$8:$A$157,$B28)=0,"Missing Budget Code","OK")),"")</f>
        <v/>
      </c>
    </row>
    <row r="29">
      <c r="A29" s="17" t="n"/>
      <c r="B29" s="17" t="n"/>
      <c r="C29" s="17" t="n"/>
      <c r="D29" s="18" t="n"/>
      <c r="E29" s="17" t="n"/>
      <c r="F29" s="17" t="n"/>
      <c r="G29" s="20">
        <f>IFERROR(IF($B29="","",IF(COUNTIF('Budget'!$A$8:$A$157,$B29)=0,"Missing Budget Code","OK")),"")</f>
        <v/>
      </c>
    </row>
    <row r="30">
      <c r="A30" s="17" t="n"/>
      <c r="B30" s="17" t="n"/>
      <c r="C30" s="17" t="n"/>
      <c r="D30" s="18" t="n"/>
      <c r="E30" s="17" t="n"/>
      <c r="F30" s="17" t="n"/>
      <c r="G30" s="20">
        <f>IFERROR(IF($B30="","",IF(COUNTIF('Budget'!$A$8:$A$157,$B30)=0,"Missing Budget Code","OK")),"")</f>
        <v/>
      </c>
    </row>
    <row r="31">
      <c r="A31" s="17" t="n"/>
      <c r="B31" s="17" t="n"/>
      <c r="C31" s="17" t="n"/>
      <c r="D31" s="18" t="n"/>
      <c r="E31" s="17" t="n"/>
      <c r="F31" s="17" t="n"/>
      <c r="G31" s="20">
        <f>IFERROR(IF($B31="","",IF(COUNTIF('Budget'!$A$8:$A$157,$B31)=0,"Missing Budget Code","OK")),"")</f>
        <v/>
      </c>
    </row>
    <row r="32">
      <c r="A32" s="17" t="n"/>
      <c r="B32" s="17" t="n"/>
      <c r="C32" s="17" t="n"/>
      <c r="D32" s="18" t="n"/>
      <c r="E32" s="17" t="n"/>
      <c r="F32" s="17" t="n"/>
      <c r="G32" s="20">
        <f>IFERROR(IF($B32="","",IF(COUNTIF('Budget'!$A$8:$A$157,$B32)=0,"Missing Budget Code","OK")),"")</f>
        <v/>
      </c>
    </row>
    <row r="33">
      <c r="A33" s="17" t="n"/>
      <c r="B33" s="17" t="n"/>
      <c r="C33" s="17" t="n"/>
      <c r="D33" s="18" t="n"/>
      <c r="E33" s="17" t="n"/>
      <c r="F33" s="17" t="n"/>
      <c r="G33" s="20">
        <f>IFERROR(IF($B33="","",IF(COUNTIF('Budget'!$A$8:$A$157,$B33)=0,"Missing Budget Code","OK")),"")</f>
        <v/>
      </c>
    </row>
    <row r="34">
      <c r="A34" s="17" t="n"/>
      <c r="B34" s="17" t="n"/>
      <c r="C34" s="17" t="n"/>
      <c r="D34" s="18" t="n"/>
      <c r="E34" s="17" t="n"/>
      <c r="F34" s="17" t="n"/>
      <c r="G34" s="20">
        <f>IFERROR(IF($B34="","",IF(COUNTIF('Budget'!$A$8:$A$157,$B34)=0,"Missing Budget Code","OK")),"")</f>
        <v/>
      </c>
    </row>
    <row r="35">
      <c r="A35" s="17" t="n"/>
      <c r="B35" s="17" t="n"/>
      <c r="C35" s="17" t="n"/>
      <c r="D35" s="18" t="n"/>
      <c r="E35" s="17" t="n"/>
      <c r="F35" s="17" t="n"/>
      <c r="G35" s="20">
        <f>IFERROR(IF($B35="","",IF(COUNTIF('Budget'!$A$8:$A$157,$B35)=0,"Missing Budget Code","OK")),"")</f>
        <v/>
      </c>
    </row>
    <row r="36">
      <c r="A36" s="17" t="n"/>
      <c r="B36" s="17" t="n"/>
      <c r="C36" s="17" t="n"/>
      <c r="D36" s="18" t="n"/>
      <c r="E36" s="17" t="n"/>
      <c r="F36" s="17" t="n"/>
      <c r="G36" s="20">
        <f>IFERROR(IF($B36="","",IF(COUNTIF('Budget'!$A$8:$A$157,$B36)=0,"Missing Budget Code","OK")),"")</f>
        <v/>
      </c>
    </row>
    <row r="37">
      <c r="A37" s="17" t="n"/>
      <c r="B37" s="17" t="n"/>
      <c r="C37" s="17" t="n"/>
      <c r="D37" s="18" t="n"/>
      <c r="E37" s="17" t="n"/>
      <c r="F37" s="17" t="n"/>
      <c r="G37" s="20">
        <f>IFERROR(IF($B37="","",IF(COUNTIF('Budget'!$A$8:$A$157,$B37)=0,"Missing Budget Code","OK")),"")</f>
        <v/>
      </c>
    </row>
    <row r="38">
      <c r="A38" s="17" t="n"/>
      <c r="B38" s="17" t="n"/>
      <c r="C38" s="17" t="n"/>
      <c r="D38" s="18" t="n"/>
      <c r="E38" s="17" t="n"/>
      <c r="F38" s="17" t="n"/>
      <c r="G38" s="20">
        <f>IFERROR(IF($B38="","",IF(COUNTIF('Budget'!$A$8:$A$157,$B38)=0,"Missing Budget Code","OK")),"")</f>
        <v/>
      </c>
    </row>
    <row r="39">
      <c r="A39" s="17" t="n"/>
      <c r="B39" s="17" t="n"/>
      <c r="C39" s="17" t="n"/>
      <c r="D39" s="18" t="n"/>
      <c r="E39" s="17" t="n"/>
      <c r="F39" s="17" t="n"/>
      <c r="G39" s="20">
        <f>IFERROR(IF($B39="","",IF(COUNTIF('Budget'!$A$8:$A$157,$B39)=0,"Missing Budget Code","OK")),"")</f>
        <v/>
      </c>
    </row>
    <row r="40">
      <c r="A40" s="17" t="n"/>
      <c r="B40" s="17" t="n"/>
      <c r="C40" s="17" t="n"/>
      <c r="D40" s="18" t="n"/>
      <c r="E40" s="17" t="n"/>
      <c r="F40" s="17" t="n"/>
      <c r="G40" s="20">
        <f>IFERROR(IF($B40="","",IF(COUNTIF('Budget'!$A$8:$A$157,$B40)=0,"Missing Budget Code","OK")),"")</f>
        <v/>
      </c>
    </row>
    <row r="41">
      <c r="A41" s="17" t="n"/>
      <c r="B41" s="17" t="n"/>
      <c r="C41" s="17" t="n"/>
      <c r="D41" s="18" t="n"/>
      <c r="E41" s="17" t="n"/>
      <c r="F41" s="17" t="n"/>
      <c r="G41" s="20">
        <f>IFERROR(IF($B41="","",IF(COUNTIF('Budget'!$A$8:$A$157,$B41)=0,"Missing Budget Code","OK")),"")</f>
        <v/>
      </c>
    </row>
    <row r="42">
      <c r="A42" s="17" t="n"/>
      <c r="B42" s="17" t="n"/>
      <c r="C42" s="17" t="n"/>
      <c r="D42" s="18" t="n"/>
      <c r="E42" s="17" t="n"/>
      <c r="F42" s="17" t="n"/>
      <c r="G42" s="20">
        <f>IFERROR(IF($B42="","",IF(COUNTIF('Budget'!$A$8:$A$157,$B42)=0,"Missing Budget Code","OK")),"")</f>
        <v/>
      </c>
    </row>
    <row r="43">
      <c r="A43" s="17" t="n"/>
      <c r="B43" s="17" t="n"/>
      <c r="C43" s="17" t="n"/>
      <c r="D43" s="18" t="n"/>
      <c r="E43" s="17" t="n"/>
      <c r="F43" s="17" t="n"/>
      <c r="G43" s="20">
        <f>IFERROR(IF($B43="","",IF(COUNTIF('Budget'!$A$8:$A$157,$B43)=0,"Missing Budget Code","OK")),"")</f>
        <v/>
      </c>
    </row>
    <row r="44">
      <c r="A44" s="17" t="n"/>
      <c r="B44" s="17" t="n"/>
      <c r="C44" s="17" t="n"/>
      <c r="D44" s="18" t="n"/>
      <c r="E44" s="17" t="n"/>
      <c r="F44" s="17" t="n"/>
      <c r="G44" s="20">
        <f>IFERROR(IF($B44="","",IF(COUNTIF('Budget'!$A$8:$A$157,$B44)=0,"Missing Budget Code","OK")),"")</f>
        <v/>
      </c>
    </row>
    <row r="45">
      <c r="A45" s="17" t="n"/>
      <c r="B45" s="17" t="n"/>
      <c r="C45" s="17" t="n"/>
      <c r="D45" s="18" t="n"/>
      <c r="E45" s="17" t="n"/>
      <c r="F45" s="17" t="n"/>
      <c r="G45" s="20">
        <f>IFERROR(IF($B45="","",IF(COUNTIF('Budget'!$A$8:$A$157,$B45)=0,"Missing Budget Code","OK")),"")</f>
        <v/>
      </c>
    </row>
    <row r="46">
      <c r="A46" s="17" t="n"/>
      <c r="B46" s="17" t="n"/>
      <c r="C46" s="17" t="n"/>
      <c r="D46" s="18" t="n"/>
      <c r="E46" s="17" t="n"/>
      <c r="F46" s="17" t="n"/>
      <c r="G46" s="20">
        <f>IFERROR(IF($B46="","",IF(COUNTIF('Budget'!$A$8:$A$157,$B46)=0,"Missing Budget Code","OK")),"")</f>
        <v/>
      </c>
    </row>
    <row r="47">
      <c r="A47" s="17" t="n"/>
      <c r="B47" s="17" t="n"/>
      <c r="C47" s="17" t="n"/>
      <c r="D47" s="18" t="n"/>
      <c r="E47" s="17" t="n"/>
      <c r="F47" s="17" t="n"/>
      <c r="G47" s="20">
        <f>IFERROR(IF($B47="","",IF(COUNTIF('Budget'!$A$8:$A$157,$B47)=0,"Missing Budget Code","OK")),"")</f>
        <v/>
      </c>
    </row>
    <row r="48">
      <c r="A48" s="17" t="n"/>
      <c r="B48" s="17" t="n"/>
      <c r="C48" s="17" t="n"/>
      <c r="D48" s="18" t="n"/>
      <c r="E48" s="17" t="n"/>
      <c r="F48" s="17" t="n"/>
      <c r="G48" s="20">
        <f>IFERROR(IF($B48="","",IF(COUNTIF('Budget'!$A$8:$A$157,$B48)=0,"Missing Budget Code","OK")),"")</f>
        <v/>
      </c>
    </row>
    <row r="49">
      <c r="A49" s="17" t="n"/>
      <c r="B49" s="17" t="n"/>
      <c r="C49" s="17" t="n"/>
      <c r="D49" s="18" t="n"/>
      <c r="E49" s="17" t="n"/>
      <c r="F49" s="17" t="n"/>
      <c r="G49" s="20">
        <f>IFERROR(IF($B49="","",IF(COUNTIF('Budget'!$A$8:$A$157,$B49)=0,"Missing Budget Code","OK")),"")</f>
        <v/>
      </c>
    </row>
    <row r="50">
      <c r="A50" s="17" t="n"/>
      <c r="B50" s="17" t="n"/>
      <c r="C50" s="17" t="n"/>
      <c r="D50" s="18" t="n"/>
      <c r="E50" s="17" t="n"/>
      <c r="F50" s="17" t="n"/>
      <c r="G50" s="20">
        <f>IFERROR(IF($B50="","",IF(COUNTIF('Budget'!$A$8:$A$157,$B50)=0,"Missing Budget Code","OK")),"")</f>
        <v/>
      </c>
    </row>
    <row r="51">
      <c r="A51" s="17" t="n"/>
      <c r="B51" s="17" t="n"/>
      <c r="C51" s="17" t="n"/>
      <c r="D51" s="18" t="n"/>
      <c r="E51" s="17" t="n"/>
      <c r="F51" s="17" t="n"/>
      <c r="G51" s="20">
        <f>IFERROR(IF($B51="","",IF(COUNTIF('Budget'!$A$8:$A$157,$B51)=0,"Missing Budget Code","OK")),"")</f>
        <v/>
      </c>
    </row>
    <row r="52">
      <c r="A52" s="17" t="n"/>
      <c r="B52" s="17" t="n"/>
      <c r="C52" s="17" t="n"/>
      <c r="D52" s="18" t="n"/>
      <c r="E52" s="17" t="n"/>
      <c r="F52" s="17" t="n"/>
      <c r="G52" s="20">
        <f>IFERROR(IF($B52="","",IF(COUNTIF('Budget'!$A$8:$A$157,$B52)=0,"Missing Budget Code","OK")),"")</f>
        <v/>
      </c>
    </row>
    <row r="53">
      <c r="A53" s="17" t="n"/>
      <c r="B53" s="17" t="n"/>
      <c r="C53" s="17" t="n"/>
      <c r="D53" s="18" t="n"/>
      <c r="E53" s="17" t="n"/>
      <c r="F53" s="17" t="n"/>
      <c r="G53" s="20">
        <f>IFERROR(IF($B53="","",IF(COUNTIF('Budget'!$A$8:$A$157,$B53)=0,"Missing Budget Code","OK")),"")</f>
        <v/>
      </c>
    </row>
    <row r="54">
      <c r="A54" s="17" t="n"/>
      <c r="B54" s="17" t="n"/>
      <c r="C54" s="17" t="n"/>
      <c r="D54" s="18" t="n"/>
      <c r="E54" s="17" t="n"/>
      <c r="F54" s="17" t="n"/>
      <c r="G54" s="20">
        <f>IFERROR(IF($B54="","",IF(COUNTIF('Budget'!$A$8:$A$157,$B54)=0,"Missing Budget Code","OK")),"")</f>
        <v/>
      </c>
    </row>
    <row r="55">
      <c r="A55" s="17" t="n"/>
      <c r="B55" s="17" t="n"/>
      <c r="C55" s="17" t="n"/>
      <c r="D55" s="18" t="n"/>
      <c r="E55" s="17" t="n"/>
      <c r="F55" s="17" t="n"/>
      <c r="G55" s="20">
        <f>IFERROR(IF($B55="","",IF(COUNTIF('Budget'!$A$8:$A$157,$B55)=0,"Missing Budget Code","OK")),"")</f>
        <v/>
      </c>
    </row>
    <row r="56">
      <c r="A56" s="17" t="n"/>
      <c r="B56" s="17" t="n"/>
      <c r="C56" s="17" t="n"/>
      <c r="D56" s="18" t="n"/>
      <c r="E56" s="17" t="n"/>
      <c r="F56" s="17" t="n"/>
      <c r="G56" s="20">
        <f>IFERROR(IF($B56="","",IF(COUNTIF('Budget'!$A$8:$A$157,$B56)=0,"Missing Budget Code","OK")),"")</f>
        <v/>
      </c>
    </row>
    <row r="57">
      <c r="A57" s="17" t="n"/>
      <c r="B57" s="17" t="n"/>
      <c r="C57" s="17" t="n"/>
      <c r="D57" s="18" t="n"/>
      <c r="E57" s="17" t="n"/>
      <c r="F57" s="17" t="n"/>
      <c r="G57" s="20">
        <f>IFERROR(IF($B57="","",IF(COUNTIF('Budget'!$A$8:$A$157,$B57)=0,"Missing Budget Code","OK")),"")</f>
        <v/>
      </c>
    </row>
    <row r="58">
      <c r="A58" s="17" t="n"/>
      <c r="B58" s="17" t="n"/>
      <c r="C58" s="17" t="n"/>
      <c r="D58" s="18" t="n"/>
      <c r="E58" s="17" t="n"/>
      <c r="F58" s="17" t="n"/>
      <c r="G58" s="20">
        <f>IFERROR(IF($B58="","",IF(COUNTIF('Budget'!$A$8:$A$157,$B58)=0,"Missing Budget Code","OK")),"")</f>
        <v/>
      </c>
    </row>
    <row r="59">
      <c r="A59" s="17" t="n"/>
      <c r="B59" s="17" t="n"/>
      <c r="C59" s="17" t="n"/>
      <c r="D59" s="18" t="n"/>
      <c r="E59" s="17" t="n"/>
      <c r="F59" s="17" t="n"/>
      <c r="G59" s="20">
        <f>IFERROR(IF($B59="","",IF(COUNTIF('Budget'!$A$8:$A$157,$B59)=0,"Missing Budget Code","OK")),"")</f>
        <v/>
      </c>
    </row>
    <row r="60">
      <c r="A60" s="17" t="n"/>
      <c r="B60" s="17" t="n"/>
      <c r="C60" s="17" t="n"/>
      <c r="D60" s="18" t="n"/>
      <c r="E60" s="17" t="n"/>
      <c r="F60" s="17" t="n"/>
      <c r="G60" s="20">
        <f>IFERROR(IF($B60="","",IF(COUNTIF('Budget'!$A$8:$A$157,$B60)=0,"Missing Budget Code","OK")),"")</f>
        <v/>
      </c>
    </row>
    <row r="61">
      <c r="A61" s="17" t="n"/>
      <c r="B61" s="17" t="n"/>
      <c r="C61" s="17" t="n"/>
      <c r="D61" s="18" t="n"/>
      <c r="E61" s="17" t="n"/>
      <c r="F61" s="17" t="n"/>
      <c r="G61" s="20">
        <f>IFERROR(IF($B61="","",IF(COUNTIF('Budget'!$A$8:$A$157,$B61)=0,"Missing Budget Code","OK")),"")</f>
        <v/>
      </c>
    </row>
    <row r="62">
      <c r="A62" s="17" t="n"/>
      <c r="B62" s="17" t="n"/>
      <c r="C62" s="17" t="n"/>
      <c r="D62" s="18" t="n"/>
      <c r="E62" s="17" t="n"/>
      <c r="F62" s="17" t="n"/>
      <c r="G62" s="20">
        <f>IFERROR(IF($B62="","",IF(COUNTIF('Budget'!$A$8:$A$157,$B62)=0,"Missing Budget Code","OK")),"")</f>
        <v/>
      </c>
    </row>
    <row r="63">
      <c r="A63" s="17" t="n"/>
      <c r="B63" s="17" t="n"/>
      <c r="C63" s="17" t="n"/>
      <c r="D63" s="18" t="n"/>
      <c r="E63" s="17" t="n"/>
      <c r="F63" s="17" t="n"/>
      <c r="G63" s="20">
        <f>IFERROR(IF($B63="","",IF(COUNTIF('Budget'!$A$8:$A$157,$B63)=0,"Missing Budget Code","OK")),"")</f>
        <v/>
      </c>
    </row>
    <row r="64">
      <c r="A64" s="17" t="n"/>
      <c r="B64" s="17" t="n"/>
      <c r="C64" s="17" t="n"/>
      <c r="D64" s="18" t="n"/>
      <c r="E64" s="17" t="n"/>
      <c r="F64" s="17" t="n"/>
      <c r="G64" s="20">
        <f>IFERROR(IF($B64="","",IF(COUNTIF('Budget'!$A$8:$A$157,$B64)=0,"Missing Budget Code","OK")),"")</f>
        <v/>
      </c>
    </row>
    <row r="65">
      <c r="A65" s="17" t="n"/>
      <c r="B65" s="17" t="n"/>
      <c r="C65" s="17" t="n"/>
      <c r="D65" s="18" t="n"/>
      <c r="E65" s="17" t="n"/>
      <c r="F65" s="17" t="n"/>
      <c r="G65" s="20">
        <f>IFERROR(IF($B65="","",IF(COUNTIF('Budget'!$A$8:$A$157,$B65)=0,"Missing Budget Code","OK")),"")</f>
        <v/>
      </c>
    </row>
    <row r="66">
      <c r="A66" s="17" t="n"/>
      <c r="B66" s="17" t="n"/>
      <c r="C66" s="17" t="n"/>
      <c r="D66" s="18" t="n"/>
      <c r="E66" s="17" t="n"/>
      <c r="F66" s="17" t="n"/>
      <c r="G66" s="20">
        <f>IFERROR(IF($B66="","",IF(COUNTIF('Budget'!$A$8:$A$157,$B66)=0,"Missing Budget Code","OK")),"")</f>
        <v/>
      </c>
    </row>
    <row r="67">
      <c r="A67" s="17" t="n"/>
      <c r="B67" s="17" t="n"/>
      <c r="C67" s="17" t="n"/>
      <c r="D67" s="18" t="n"/>
      <c r="E67" s="17" t="n"/>
      <c r="F67" s="17" t="n"/>
      <c r="G67" s="20">
        <f>IFERROR(IF($B67="","",IF(COUNTIF('Budget'!$A$8:$A$157,$B67)=0,"Missing Budget Code","OK")),"")</f>
        <v/>
      </c>
    </row>
    <row r="68">
      <c r="A68" s="17" t="n"/>
      <c r="B68" s="17" t="n"/>
      <c r="C68" s="17" t="n"/>
      <c r="D68" s="18" t="n"/>
      <c r="E68" s="17" t="n"/>
      <c r="F68" s="17" t="n"/>
      <c r="G68" s="20">
        <f>IFERROR(IF($B68="","",IF(COUNTIF('Budget'!$A$8:$A$157,$B68)=0,"Missing Budget Code","OK")),"")</f>
        <v/>
      </c>
    </row>
    <row r="69">
      <c r="A69" s="17" t="n"/>
      <c r="B69" s="17" t="n"/>
      <c r="C69" s="17" t="n"/>
      <c r="D69" s="18" t="n"/>
      <c r="E69" s="17" t="n"/>
      <c r="F69" s="17" t="n"/>
      <c r="G69" s="20">
        <f>IFERROR(IF($B69="","",IF(COUNTIF('Budget'!$A$8:$A$157,$B69)=0,"Missing Budget Code","OK")),"")</f>
        <v/>
      </c>
    </row>
    <row r="70">
      <c r="A70" s="17" t="n"/>
      <c r="B70" s="17" t="n"/>
      <c r="C70" s="17" t="n"/>
      <c r="D70" s="18" t="n"/>
      <c r="E70" s="17" t="n"/>
      <c r="F70" s="17" t="n"/>
      <c r="G70" s="20">
        <f>IFERROR(IF($B70="","",IF(COUNTIF('Budget'!$A$8:$A$157,$B70)=0,"Missing Budget Code","OK")),"")</f>
        <v/>
      </c>
    </row>
    <row r="71">
      <c r="A71" s="17" t="n"/>
      <c r="B71" s="17" t="n"/>
      <c r="C71" s="17" t="n"/>
      <c r="D71" s="18" t="n"/>
      <c r="E71" s="17" t="n"/>
      <c r="F71" s="17" t="n"/>
      <c r="G71" s="20">
        <f>IFERROR(IF($B71="","",IF(COUNTIF('Budget'!$A$8:$A$157,$B71)=0,"Missing Budget Code","OK")),"")</f>
        <v/>
      </c>
    </row>
    <row r="72">
      <c r="A72" s="17" t="n"/>
      <c r="B72" s="17" t="n"/>
      <c r="C72" s="17" t="n"/>
      <c r="D72" s="18" t="n"/>
      <c r="E72" s="17" t="n"/>
      <c r="F72" s="17" t="n"/>
      <c r="G72" s="20">
        <f>IFERROR(IF($B72="","",IF(COUNTIF('Budget'!$A$8:$A$157,$B72)=0,"Missing Budget Code","OK")),"")</f>
        <v/>
      </c>
    </row>
    <row r="73">
      <c r="A73" s="17" t="n"/>
      <c r="B73" s="17" t="n"/>
      <c r="C73" s="17" t="n"/>
      <c r="D73" s="18" t="n"/>
      <c r="E73" s="17" t="n"/>
      <c r="F73" s="17" t="n"/>
      <c r="G73" s="20">
        <f>IFERROR(IF($B73="","",IF(COUNTIF('Budget'!$A$8:$A$157,$B73)=0,"Missing Budget Code","OK")),"")</f>
        <v/>
      </c>
    </row>
    <row r="74">
      <c r="A74" s="17" t="n"/>
      <c r="B74" s="17" t="n"/>
      <c r="C74" s="17" t="n"/>
      <c r="D74" s="18" t="n"/>
      <c r="E74" s="17" t="n"/>
      <c r="F74" s="17" t="n"/>
      <c r="G74" s="20">
        <f>IFERROR(IF($B74="","",IF(COUNTIF('Budget'!$A$8:$A$157,$B74)=0,"Missing Budget Code","OK")),"")</f>
        <v/>
      </c>
    </row>
    <row r="75">
      <c r="A75" s="17" t="n"/>
      <c r="B75" s="17" t="n"/>
      <c r="C75" s="17" t="n"/>
      <c r="D75" s="18" t="n"/>
      <c r="E75" s="17" t="n"/>
      <c r="F75" s="17" t="n"/>
      <c r="G75" s="20">
        <f>IFERROR(IF($B75="","",IF(COUNTIF('Budget'!$A$8:$A$157,$B75)=0,"Missing Budget Code","OK")),"")</f>
        <v/>
      </c>
    </row>
    <row r="76">
      <c r="A76" s="17" t="n"/>
      <c r="B76" s="17" t="n"/>
      <c r="C76" s="17" t="n"/>
      <c r="D76" s="18" t="n"/>
      <c r="E76" s="17" t="n"/>
      <c r="F76" s="17" t="n"/>
      <c r="G76" s="20">
        <f>IFERROR(IF($B76="","",IF(COUNTIF('Budget'!$A$8:$A$157,$B76)=0,"Missing Budget Code","OK")),"")</f>
        <v/>
      </c>
    </row>
    <row r="77">
      <c r="A77" s="17" t="n"/>
      <c r="B77" s="17" t="n"/>
      <c r="C77" s="17" t="n"/>
      <c r="D77" s="18" t="n"/>
      <c r="E77" s="17" t="n"/>
      <c r="F77" s="17" t="n"/>
      <c r="G77" s="20">
        <f>IFERROR(IF($B77="","",IF(COUNTIF('Budget'!$A$8:$A$157,$B77)=0,"Missing Budget Code","OK")),"")</f>
        <v/>
      </c>
    </row>
    <row r="78">
      <c r="A78" s="17" t="n"/>
      <c r="B78" s="17" t="n"/>
      <c r="C78" s="17" t="n"/>
      <c r="D78" s="18" t="n"/>
      <c r="E78" s="17" t="n"/>
      <c r="F78" s="17" t="n"/>
      <c r="G78" s="20">
        <f>IFERROR(IF($B78="","",IF(COUNTIF('Budget'!$A$8:$A$157,$B78)=0,"Missing Budget Code","OK")),"")</f>
        <v/>
      </c>
    </row>
    <row r="79">
      <c r="A79" s="17" t="n"/>
      <c r="B79" s="17" t="n"/>
      <c r="C79" s="17" t="n"/>
      <c r="D79" s="18" t="n"/>
      <c r="E79" s="17" t="n"/>
      <c r="F79" s="17" t="n"/>
      <c r="G79" s="20">
        <f>IFERROR(IF($B79="","",IF(COUNTIF('Budget'!$A$8:$A$157,$B79)=0,"Missing Budget Code","OK")),"")</f>
        <v/>
      </c>
    </row>
    <row r="80">
      <c r="A80" s="17" t="n"/>
      <c r="B80" s="17" t="n"/>
      <c r="C80" s="17" t="n"/>
      <c r="D80" s="18" t="n"/>
      <c r="E80" s="17" t="n"/>
      <c r="F80" s="17" t="n"/>
      <c r="G80" s="20">
        <f>IFERROR(IF($B80="","",IF(COUNTIF('Budget'!$A$8:$A$157,$B80)=0,"Missing Budget Code","OK")),"")</f>
        <v/>
      </c>
    </row>
    <row r="81">
      <c r="A81" s="17" t="n"/>
      <c r="B81" s="17" t="n"/>
      <c r="C81" s="17" t="n"/>
      <c r="D81" s="18" t="n"/>
      <c r="E81" s="17" t="n"/>
      <c r="F81" s="17" t="n"/>
      <c r="G81" s="20">
        <f>IFERROR(IF($B81="","",IF(COUNTIF('Budget'!$A$8:$A$157,$B81)=0,"Missing Budget Code","OK")),"")</f>
        <v/>
      </c>
    </row>
    <row r="82">
      <c r="A82" s="17" t="n"/>
      <c r="B82" s="17" t="n"/>
      <c r="C82" s="17" t="n"/>
      <c r="D82" s="18" t="n"/>
      <c r="E82" s="17" t="n"/>
      <c r="F82" s="17" t="n"/>
      <c r="G82" s="20">
        <f>IFERROR(IF($B82="","",IF(COUNTIF('Budget'!$A$8:$A$157,$B82)=0,"Missing Budget Code","OK")),"")</f>
        <v/>
      </c>
    </row>
    <row r="83">
      <c r="A83" s="17" t="n"/>
      <c r="B83" s="17" t="n"/>
      <c r="C83" s="17" t="n"/>
      <c r="D83" s="18" t="n"/>
      <c r="E83" s="17" t="n"/>
      <c r="F83" s="17" t="n"/>
      <c r="G83" s="20">
        <f>IFERROR(IF($B83="","",IF(COUNTIF('Budget'!$A$8:$A$157,$B83)=0,"Missing Budget Code","OK")),"")</f>
        <v/>
      </c>
    </row>
    <row r="84">
      <c r="A84" s="17" t="n"/>
      <c r="B84" s="17" t="n"/>
      <c r="C84" s="17" t="n"/>
      <c r="D84" s="18" t="n"/>
      <c r="E84" s="17" t="n"/>
      <c r="F84" s="17" t="n"/>
      <c r="G84" s="20">
        <f>IFERROR(IF($B84="","",IF(COUNTIF('Budget'!$A$8:$A$157,$B84)=0,"Missing Budget Code","OK")),"")</f>
        <v/>
      </c>
    </row>
    <row r="85">
      <c r="A85" s="17" t="n"/>
      <c r="B85" s="17" t="n"/>
      <c r="C85" s="17" t="n"/>
      <c r="D85" s="18" t="n"/>
      <c r="E85" s="17" t="n"/>
      <c r="F85" s="17" t="n"/>
      <c r="G85" s="20">
        <f>IFERROR(IF($B85="","",IF(COUNTIF('Budget'!$A$8:$A$157,$B85)=0,"Missing Budget Code","OK")),"")</f>
        <v/>
      </c>
    </row>
    <row r="86">
      <c r="A86" s="17" t="n"/>
      <c r="B86" s="17" t="n"/>
      <c r="C86" s="17" t="n"/>
      <c r="D86" s="18" t="n"/>
      <c r="E86" s="17" t="n"/>
      <c r="F86" s="17" t="n"/>
      <c r="G86" s="20">
        <f>IFERROR(IF($B86="","",IF(COUNTIF('Budget'!$A$8:$A$157,$B86)=0,"Missing Budget Code","OK")),"")</f>
        <v/>
      </c>
    </row>
    <row r="87">
      <c r="A87" s="17" t="n"/>
      <c r="B87" s="17" t="n"/>
      <c r="C87" s="17" t="n"/>
      <c r="D87" s="18" t="n"/>
      <c r="E87" s="17" t="n"/>
      <c r="F87" s="17" t="n"/>
      <c r="G87" s="20">
        <f>IFERROR(IF($B87="","",IF(COUNTIF('Budget'!$A$8:$A$157,$B87)=0,"Missing Budget Code","OK")),"")</f>
        <v/>
      </c>
    </row>
    <row r="88">
      <c r="A88" s="17" t="n"/>
      <c r="B88" s="17" t="n"/>
      <c r="C88" s="17" t="n"/>
      <c r="D88" s="18" t="n"/>
      <c r="E88" s="17" t="n"/>
      <c r="F88" s="17" t="n"/>
      <c r="G88" s="20">
        <f>IFERROR(IF($B88="","",IF(COUNTIF('Budget'!$A$8:$A$157,$B88)=0,"Missing Budget Code","OK")),"")</f>
        <v/>
      </c>
    </row>
    <row r="89">
      <c r="A89" s="17" t="n"/>
      <c r="B89" s="17" t="n"/>
      <c r="C89" s="17" t="n"/>
      <c r="D89" s="18" t="n"/>
      <c r="E89" s="17" t="n"/>
      <c r="F89" s="17" t="n"/>
      <c r="G89" s="20">
        <f>IFERROR(IF($B89="","",IF(COUNTIF('Budget'!$A$8:$A$157,$B89)=0,"Missing Budget Code","OK")),"")</f>
        <v/>
      </c>
    </row>
    <row r="90">
      <c r="A90" s="17" t="n"/>
      <c r="B90" s="17" t="n"/>
      <c r="C90" s="17" t="n"/>
      <c r="D90" s="18" t="n"/>
      <c r="E90" s="17" t="n"/>
      <c r="F90" s="17" t="n"/>
      <c r="G90" s="20">
        <f>IFERROR(IF($B90="","",IF(COUNTIF('Budget'!$A$8:$A$157,$B90)=0,"Missing Budget Code","OK")),"")</f>
        <v/>
      </c>
    </row>
    <row r="91">
      <c r="A91" s="17" t="n"/>
      <c r="B91" s="17" t="n"/>
      <c r="C91" s="17" t="n"/>
      <c r="D91" s="18" t="n"/>
      <c r="E91" s="17" t="n"/>
      <c r="F91" s="17" t="n"/>
      <c r="G91" s="20">
        <f>IFERROR(IF($B91="","",IF(COUNTIF('Budget'!$A$8:$A$157,$B91)=0,"Missing Budget Code","OK")),"")</f>
        <v/>
      </c>
    </row>
    <row r="92">
      <c r="A92" s="17" t="n"/>
      <c r="B92" s="17" t="n"/>
      <c r="C92" s="17" t="n"/>
      <c r="D92" s="18" t="n"/>
      <c r="E92" s="17" t="n"/>
      <c r="F92" s="17" t="n"/>
      <c r="G92" s="20">
        <f>IFERROR(IF($B92="","",IF(COUNTIF('Budget'!$A$8:$A$157,$B92)=0,"Missing Budget Code","OK")),"")</f>
        <v/>
      </c>
    </row>
    <row r="93">
      <c r="A93" s="17" t="n"/>
      <c r="B93" s="17" t="n"/>
      <c r="C93" s="17" t="n"/>
      <c r="D93" s="18" t="n"/>
      <c r="E93" s="17" t="n"/>
      <c r="F93" s="17" t="n"/>
      <c r="G93" s="20">
        <f>IFERROR(IF($B93="","",IF(COUNTIF('Budget'!$A$8:$A$157,$B93)=0,"Missing Budget Code","OK")),"")</f>
        <v/>
      </c>
    </row>
    <row r="94">
      <c r="A94" s="17" t="n"/>
      <c r="B94" s="17" t="n"/>
      <c r="C94" s="17" t="n"/>
      <c r="D94" s="18" t="n"/>
      <c r="E94" s="17" t="n"/>
      <c r="F94" s="17" t="n"/>
      <c r="G94" s="20">
        <f>IFERROR(IF($B94="","",IF(COUNTIF('Budget'!$A$8:$A$157,$B94)=0,"Missing Budget Code","OK")),"")</f>
        <v/>
      </c>
    </row>
    <row r="95">
      <c r="A95" s="17" t="n"/>
      <c r="B95" s="17" t="n"/>
      <c r="C95" s="17" t="n"/>
      <c r="D95" s="18" t="n"/>
      <c r="E95" s="17" t="n"/>
      <c r="F95" s="17" t="n"/>
      <c r="G95" s="20">
        <f>IFERROR(IF($B95="","",IF(COUNTIF('Budget'!$A$8:$A$157,$B95)=0,"Missing Budget Code","OK")),"")</f>
        <v/>
      </c>
    </row>
    <row r="96">
      <c r="A96" s="17" t="n"/>
      <c r="B96" s="17" t="n"/>
      <c r="C96" s="17" t="n"/>
      <c r="D96" s="18" t="n"/>
      <c r="E96" s="17" t="n"/>
      <c r="F96" s="17" t="n"/>
      <c r="G96" s="20">
        <f>IFERROR(IF($B96="","",IF(COUNTIF('Budget'!$A$8:$A$157,$B96)=0,"Missing Budget Code","OK")),"")</f>
        <v/>
      </c>
    </row>
    <row r="97">
      <c r="A97" s="17" t="n"/>
      <c r="B97" s="17" t="n"/>
      <c r="C97" s="17" t="n"/>
      <c r="D97" s="18" t="n"/>
      <c r="E97" s="17" t="n"/>
      <c r="F97" s="17" t="n"/>
      <c r="G97" s="20">
        <f>IFERROR(IF($B97="","",IF(COUNTIF('Budget'!$A$8:$A$157,$B97)=0,"Missing Budget Code","OK")),"")</f>
        <v/>
      </c>
    </row>
    <row r="98">
      <c r="A98" s="17" t="n"/>
      <c r="B98" s="17" t="n"/>
      <c r="C98" s="17" t="n"/>
      <c r="D98" s="18" t="n"/>
      <c r="E98" s="17" t="n"/>
      <c r="F98" s="17" t="n"/>
      <c r="G98" s="20">
        <f>IFERROR(IF($B98="","",IF(COUNTIF('Budget'!$A$8:$A$157,$B98)=0,"Missing Budget Code","OK")),"")</f>
        <v/>
      </c>
    </row>
    <row r="99">
      <c r="A99" s="17" t="n"/>
      <c r="B99" s="17" t="n"/>
      <c r="C99" s="17" t="n"/>
      <c r="D99" s="18" t="n"/>
      <c r="E99" s="17" t="n"/>
      <c r="F99" s="17" t="n"/>
      <c r="G99" s="20">
        <f>IFERROR(IF($B99="","",IF(COUNTIF('Budget'!$A$8:$A$157,$B99)=0,"Missing Budget Code","OK")),"")</f>
        <v/>
      </c>
    </row>
    <row r="100">
      <c r="A100" s="17" t="n"/>
      <c r="B100" s="17" t="n"/>
      <c r="C100" s="17" t="n"/>
      <c r="D100" s="18" t="n"/>
      <c r="E100" s="17" t="n"/>
      <c r="F100" s="17" t="n"/>
      <c r="G100" s="20">
        <f>IFERROR(IF($B100="","",IF(COUNTIF('Budget'!$A$8:$A$157,$B100)=0,"Missing Budget Code","OK")),"")</f>
        <v/>
      </c>
    </row>
    <row r="101">
      <c r="A101" s="17" t="n"/>
      <c r="B101" s="17" t="n"/>
      <c r="C101" s="17" t="n"/>
      <c r="D101" s="18" t="n"/>
      <c r="E101" s="17" t="n"/>
      <c r="F101" s="17" t="n"/>
      <c r="G101" s="20">
        <f>IFERROR(IF($B101="","",IF(COUNTIF('Budget'!$A$8:$A$157,$B101)=0,"Missing Budget Code","OK")),"")</f>
        <v/>
      </c>
    </row>
    <row r="102">
      <c r="A102" s="17" t="n"/>
      <c r="B102" s="17" t="n"/>
      <c r="C102" s="17" t="n"/>
      <c r="D102" s="18" t="n"/>
      <c r="E102" s="17" t="n"/>
      <c r="F102" s="17" t="n"/>
      <c r="G102" s="20">
        <f>IFERROR(IF($B102="","",IF(COUNTIF('Budget'!$A$8:$A$157,$B102)=0,"Missing Budget Code","OK")),"")</f>
        <v/>
      </c>
    </row>
    <row r="103">
      <c r="A103" s="17" t="n"/>
      <c r="B103" s="17" t="n"/>
      <c r="C103" s="17" t="n"/>
      <c r="D103" s="18" t="n"/>
      <c r="E103" s="17" t="n"/>
      <c r="F103" s="17" t="n"/>
      <c r="G103" s="20">
        <f>IFERROR(IF($B103="","",IF(COUNTIF('Budget'!$A$8:$A$157,$B103)=0,"Missing Budget Code","OK")),"")</f>
        <v/>
      </c>
    </row>
    <row r="104">
      <c r="A104" s="17" t="n"/>
      <c r="B104" s="17" t="n"/>
      <c r="C104" s="17" t="n"/>
      <c r="D104" s="18" t="n"/>
      <c r="E104" s="17" t="n"/>
      <c r="F104" s="17" t="n"/>
      <c r="G104" s="20">
        <f>IFERROR(IF($B104="","",IF(COUNTIF('Budget'!$A$8:$A$157,$B104)=0,"Missing Budget Code","OK")),"")</f>
        <v/>
      </c>
    </row>
    <row r="105">
      <c r="A105" s="17" t="n"/>
      <c r="B105" s="17" t="n"/>
      <c r="C105" s="17" t="n"/>
      <c r="D105" s="18" t="n"/>
      <c r="E105" s="17" t="n"/>
      <c r="F105" s="17" t="n"/>
      <c r="G105" s="20">
        <f>IFERROR(IF($B105="","",IF(COUNTIF('Budget'!$A$8:$A$157,$B105)=0,"Missing Budget Code","OK")),"")</f>
        <v/>
      </c>
    </row>
    <row r="106">
      <c r="A106" s="17" t="n"/>
      <c r="B106" s="17" t="n"/>
      <c r="C106" s="17" t="n"/>
      <c r="D106" s="18" t="n"/>
      <c r="E106" s="17" t="n"/>
      <c r="F106" s="17" t="n"/>
      <c r="G106" s="20">
        <f>IFERROR(IF($B106="","",IF(COUNTIF('Budget'!$A$8:$A$157,$B106)=0,"Missing Budget Code","OK")),"")</f>
        <v/>
      </c>
    </row>
    <row r="107">
      <c r="A107" s="17" t="n"/>
      <c r="B107" s="17" t="n"/>
      <c r="C107" s="17" t="n"/>
      <c r="D107" s="18" t="n"/>
      <c r="E107" s="17" t="n"/>
      <c r="F107" s="17" t="n"/>
      <c r="G107" s="20">
        <f>IFERROR(IF($B107="","",IF(COUNTIF('Budget'!$A$8:$A$157,$B107)=0,"Missing Budget Code","OK")),"")</f>
        <v/>
      </c>
    </row>
    <row r="108">
      <c r="A108" s="17" t="n"/>
      <c r="B108" s="17" t="n"/>
      <c r="C108" s="17" t="n"/>
      <c r="D108" s="18" t="n"/>
      <c r="E108" s="17" t="n"/>
      <c r="F108" s="17" t="n"/>
      <c r="G108" s="20">
        <f>IFERROR(IF($B108="","",IF(COUNTIF('Budget'!$A$8:$A$157,$B108)=0,"Missing Budget Code","OK")),"")</f>
        <v/>
      </c>
    </row>
    <row r="109">
      <c r="A109" s="17" t="n"/>
      <c r="B109" s="17" t="n"/>
      <c r="C109" s="17" t="n"/>
      <c r="D109" s="18" t="n"/>
      <c r="E109" s="17" t="n"/>
      <c r="F109" s="17" t="n"/>
      <c r="G109" s="20">
        <f>IFERROR(IF($B109="","",IF(COUNTIF('Budget'!$A$8:$A$157,$B109)=0,"Missing Budget Code","OK")),"")</f>
        <v/>
      </c>
    </row>
    <row r="110">
      <c r="A110" s="17" t="n"/>
      <c r="B110" s="17" t="n"/>
      <c r="C110" s="17" t="n"/>
      <c r="D110" s="18" t="n"/>
      <c r="E110" s="17" t="n"/>
      <c r="F110" s="17" t="n"/>
      <c r="G110" s="20">
        <f>IFERROR(IF($B110="","",IF(COUNTIF('Budget'!$A$8:$A$157,$B110)=0,"Missing Budget Code","OK")),"")</f>
        <v/>
      </c>
    </row>
    <row r="111">
      <c r="A111" s="17" t="n"/>
      <c r="B111" s="17" t="n"/>
      <c r="C111" s="17" t="n"/>
      <c r="D111" s="18" t="n"/>
      <c r="E111" s="17" t="n"/>
      <c r="F111" s="17" t="n"/>
      <c r="G111" s="20">
        <f>IFERROR(IF($B111="","",IF(COUNTIF('Budget'!$A$8:$A$157,$B111)=0,"Missing Budget Code","OK")),"")</f>
        <v/>
      </c>
    </row>
    <row r="112">
      <c r="A112" s="17" t="n"/>
      <c r="B112" s="17" t="n"/>
      <c r="C112" s="17" t="n"/>
      <c r="D112" s="18" t="n"/>
      <c r="E112" s="17" t="n"/>
      <c r="F112" s="17" t="n"/>
      <c r="G112" s="20">
        <f>IFERROR(IF($B112="","",IF(COUNTIF('Budget'!$A$8:$A$157,$B112)=0,"Missing Budget Code","OK")),"")</f>
        <v/>
      </c>
    </row>
    <row r="113">
      <c r="A113" s="17" t="n"/>
      <c r="B113" s="17" t="n"/>
      <c r="C113" s="17" t="n"/>
      <c r="D113" s="18" t="n"/>
      <c r="E113" s="17" t="n"/>
      <c r="F113" s="17" t="n"/>
      <c r="G113" s="20">
        <f>IFERROR(IF($B113="","",IF(COUNTIF('Budget'!$A$8:$A$157,$B113)=0,"Missing Budget Code","OK")),"")</f>
        <v/>
      </c>
    </row>
    <row r="114">
      <c r="A114" s="17" t="n"/>
      <c r="B114" s="17" t="n"/>
      <c r="C114" s="17" t="n"/>
      <c r="D114" s="18" t="n"/>
      <c r="E114" s="17" t="n"/>
      <c r="F114" s="17" t="n"/>
      <c r="G114" s="20">
        <f>IFERROR(IF($B114="","",IF(COUNTIF('Budget'!$A$8:$A$157,$B114)=0,"Missing Budget Code","OK")),"")</f>
        <v/>
      </c>
    </row>
    <row r="115">
      <c r="A115" s="17" t="n"/>
      <c r="B115" s="17" t="n"/>
      <c r="C115" s="17" t="n"/>
      <c r="D115" s="18" t="n"/>
      <c r="E115" s="17" t="n"/>
      <c r="F115" s="17" t="n"/>
      <c r="G115" s="20">
        <f>IFERROR(IF($B115="","",IF(COUNTIF('Budget'!$A$8:$A$157,$B115)=0,"Missing Budget Code","OK")),"")</f>
        <v/>
      </c>
    </row>
    <row r="116">
      <c r="A116" s="17" t="n"/>
      <c r="B116" s="17" t="n"/>
      <c r="C116" s="17" t="n"/>
      <c r="D116" s="18" t="n"/>
      <c r="E116" s="17" t="n"/>
      <c r="F116" s="17" t="n"/>
      <c r="G116" s="20">
        <f>IFERROR(IF($B116="","",IF(COUNTIF('Budget'!$A$8:$A$157,$B116)=0,"Missing Budget Code","OK")),"")</f>
        <v/>
      </c>
    </row>
    <row r="117">
      <c r="A117" s="17" t="n"/>
      <c r="B117" s="17" t="n"/>
      <c r="C117" s="17" t="n"/>
      <c r="D117" s="18" t="n"/>
      <c r="E117" s="17" t="n"/>
      <c r="F117" s="17" t="n"/>
      <c r="G117" s="20">
        <f>IFERROR(IF($B117="","",IF(COUNTIF('Budget'!$A$8:$A$157,$B117)=0,"Missing Budget Code","OK")),"")</f>
        <v/>
      </c>
    </row>
    <row r="118">
      <c r="A118" s="17" t="n"/>
      <c r="B118" s="17" t="n"/>
      <c r="C118" s="17" t="n"/>
      <c r="D118" s="18" t="n"/>
      <c r="E118" s="17" t="n"/>
      <c r="F118" s="17" t="n"/>
      <c r="G118" s="20">
        <f>IFERROR(IF($B118="","",IF(COUNTIF('Budget'!$A$8:$A$157,$B118)=0,"Missing Budget Code","OK")),"")</f>
        <v/>
      </c>
    </row>
    <row r="119">
      <c r="A119" s="17" t="n"/>
      <c r="B119" s="17" t="n"/>
      <c r="C119" s="17" t="n"/>
      <c r="D119" s="18" t="n"/>
      <c r="E119" s="17" t="n"/>
      <c r="F119" s="17" t="n"/>
      <c r="G119" s="20">
        <f>IFERROR(IF($B119="","",IF(COUNTIF('Budget'!$A$8:$A$157,$B119)=0,"Missing Budget Code","OK")),"")</f>
        <v/>
      </c>
    </row>
    <row r="120">
      <c r="A120" s="17" t="n"/>
      <c r="B120" s="17" t="n"/>
      <c r="C120" s="17" t="n"/>
      <c r="D120" s="18" t="n"/>
      <c r="E120" s="17" t="n"/>
      <c r="F120" s="17" t="n"/>
      <c r="G120" s="20">
        <f>IFERROR(IF($B120="","",IF(COUNTIF('Budget'!$A$8:$A$157,$B120)=0,"Missing Budget Code","OK")),"")</f>
        <v/>
      </c>
    </row>
    <row r="121">
      <c r="A121" s="17" t="n"/>
      <c r="B121" s="17" t="n"/>
      <c r="C121" s="17" t="n"/>
      <c r="D121" s="18" t="n"/>
      <c r="E121" s="17" t="n"/>
      <c r="F121" s="17" t="n"/>
      <c r="G121" s="20">
        <f>IFERROR(IF($B121="","",IF(COUNTIF('Budget'!$A$8:$A$157,$B121)=0,"Missing Budget Code","OK")),"")</f>
        <v/>
      </c>
    </row>
    <row r="122">
      <c r="A122" s="17" t="n"/>
      <c r="B122" s="17" t="n"/>
      <c r="C122" s="17" t="n"/>
      <c r="D122" s="18" t="n"/>
      <c r="E122" s="17" t="n"/>
      <c r="F122" s="17" t="n"/>
      <c r="G122" s="20">
        <f>IFERROR(IF($B122="","",IF(COUNTIF('Budget'!$A$8:$A$157,$B122)=0,"Missing Budget Code","OK")),"")</f>
        <v/>
      </c>
    </row>
    <row r="123">
      <c r="A123" s="17" t="n"/>
      <c r="B123" s="17" t="n"/>
      <c r="C123" s="17" t="n"/>
      <c r="D123" s="18" t="n"/>
      <c r="E123" s="17" t="n"/>
      <c r="F123" s="17" t="n"/>
      <c r="G123" s="20">
        <f>IFERROR(IF($B123="","",IF(COUNTIF('Budget'!$A$8:$A$157,$B123)=0,"Missing Budget Code","OK")),"")</f>
        <v/>
      </c>
    </row>
    <row r="124">
      <c r="A124" s="17" t="n"/>
      <c r="B124" s="17" t="n"/>
      <c r="C124" s="17" t="n"/>
      <c r="D124" s="18" t="n"/>
      <c r="E124" s="17" t="n"/>
      <c r="F124" s="17" t="n"/>
      <c r="G124" s="20">
        <f>IFERROR(IF($B124="","",IF(COUNTIF('Budget'!$A$8:$A$157,$B124)=0,"Missing Budget Code","OK")),"")</f>
        <v/>
      </c>
    </row>
    <row r="125">
      <c r="A125" s="17" t="n"/>
      <c r="B125" s="17" t="n"/>
      <c r="C125" s="17" t="n"/>
      <c r="D125" s="18" t="n"/>
      <c r="E125" s="17" t="n"/>
      <c r="F125" s="17" t="n"/>
      <c r="G125" s="20">
        <f>IFERROR(IF($B125="","",IF(COUNTIF('Budget'!$A$8:$A$157,$B125)=0,"Missing Budget Code","OK")),"")</f>
        <v/>
      </c>
    </row>
    <row r="126">
      <c r="A126" s="17" t="n"/>
      <c r="B126" s="17" t="n"/>
      <c r="C126" s="17" t="n"/>
      <c r="D126" s="18" t="n"/>
      <c r="E126" s="17" t="n"/>
      <c r="F126" s="17" t="n"/>
      <c r="G126" s="20">
        <f>IFERROR(IF($B126="","",IF(COUNTIF('Budget'!$A$8:$A$157,$B126)=0,"Missing Budget Code","OK")),"")</f>
        <v/>
      </c>
    </row>
    <row r="127">
      <c r="A127" s="17" t="n"/>
      <c r="B127" s="17" t="n"/>
      <c r="C127" s="17" t="n"/>
      <c r="D127" s="18" t="n"/>
      <c r="E127" s="17" t="n"/>
      <c r="F127" s="17" t="n"/>
      <c r="G127" s="20">
        <f>IFERROR(IF($B127="","",IF(COUNTIF('Budget'!$A$8:$A$157,$B127)=0,"Missing Budget Code","OK")),"")</f>
        <v/>
      </c>
    </row>
    <row r="128">
      <c r="A128" s="17" t="n"/>
      <c r="B128" s="17" t="n"/>
      <c r="C128" s="17" t="n"/>
      <c r="D128" s="18" t="n"/>
      <c r="E128" s="17" t="n"/>
      <c r="F128" s="17" t="n"/>
      <c r="G128" s="20">
        <f>IFERROR(IF($B128="","",IF(COUNTIF('Budget'!$A$8:$A$157,$B128)=0,"Missing Budget Code","OK")),"")</f>
        <v/>
      </c>
    </row>
    <row r="129">
      <c r="A129" s="17" t="n"/>
      <c r="B129" s="17" t="n"/>
      <c r="C129" s="17" t="n"/>
      <c r="D129" s="18" t="n"/>
      <c r="E129" s="17" t="n"/>
      <c r="F129" s="17" t="n"/>
      <c r="G129" s="20">
        <f>IFERROR(IF($B129="","",IF(COUNTIF('Budget'!$A$8:$A$157,$B129)=0,"Missing Budget Code","OK")),"")</f>
        <v/>
      </c>
    </row>
    <row r="130">
      <c r="A130" s="17" t="n"/>
      <c r="B130" s="17" t="n"/>
      <c r="C130" s="17" t="n"/>
      <c r="D130" s="18" t="n"/>
      <c r="E130" s="17" t="n"/>
      <c r="F130" s="17" t="n"/>
      <c r="G130" s="20">
        <f>IFERROR(IF($B130="","",IF(COUNTIF('Budget'!$A$8:$A$157,$B130)=0,"Missing Budget Code","OK")),"")</f>
        <v/>
      </c>
    </row>
    <row r="131">
      <c r="A131" s="17" t="n"/>
      <c r="B131" s="17" t="n"/>
      <c r="C131" s="17" t="n"/>
      <c r="D131" s="18" t="n"/>
      <c r="E131" s="17" t="n"/>
      <c r="F131" s="17" t="n"/>
      <c r="G131" s="20">
        <f>IFERROR(IF($B131="","",IF(COUNTIF('Budget'!$A$8:$A$157,$B131)=0,"Missing Budget Code","OK")),"")</f>
        <v/>
      </c>
    </row>
    <row r="132">
      <c r="A132" s="17" t="n"/>
      <c r="B132" s="17" t="n"/>
      <c r="C132" s="17" t="n"/>
      <c r="D132" s="18" t="n"/>
      <c r="E132" s="17" t="n"/>
      <c r="F132" s="17" t="n"/>
      <c r="G132" s="20">
        <f>IFERROR(IF($B132="","",IF(COUNTIF('Budget'!$A$8:$A$157,$B132)=0,"Missing Budget Code","OK")),"")</f>
        <v/>
      </c>
    </row>
    <row r="133">
      <c r="A133" s="17" t="n"/>
      <c r="B133" s="17" t="n"/>
      <c r="C133" s="17" t="n"/>
      <c r="D133" s="18" t="n"/>
      <c r="E133" s="17" t="n"/>
      <c r="F133" s="17" t="n"/>
      <c r="G133" s="20">
        <f>IFERROR(IF($B133="","",IF(COUNTIF('Budget'!$A$8:$A$157,$B133)=0,"Missing Budget Code","OK")),"")</f>
        <v/>
      </c>
    </row>
    <row r="134">
      <c r="A134" s="17" t="n"/>
      <c r="B134" s="17" t="n"/>
      <c r="C134" s="17" t="n"/>
      <c r="D134" s="18" t="n"/>
      <c r="E134" s="17" t="n"/>
      <c r="F134" s="17" t="n"/>
      <c r="G134" s="20">
        <f>IFERROR(IF($B134="","",IF(COUNTIF('Budget'!$A$8:$A$157,$B134)=0,"Missing Budget Code","OK")),"")</f>
        <v/>
      </c>
    </row>
    <row r="135">
      <c r="A135" s="17" t="n"/>
      <c r="B135" s="17" t="n"/>
      <c r="C135" s="17" t="n"/>
      <c r="D135" s="18" t="n"/>
      <c r="E135" s="17" t="n"/>
      <c r="F135" s="17" t="n"/>
      <c r="G135" s="20">
        <f>IFERROR(IF($B135="","",IF(COUNTIF('Budget'!$A$8:$A$157,$B135)=0,"Missing Budget Code","OK")),"")</f>
        <v/>
      </c>
    </row>
    <row r="136">
      <c r="A136" s="17" t="n"/>
      <c r="B136" s="17" t="n"/>
      <c r="C136" s="17" t="n"/>
      <c r="D136" s="18" t="n"/>
      <c r="E136" s="17" t="n"/>
      <c r="F136" s="17" t="n"/>
      <c r="G136" s="20">
        <f>IFERROR(IF($B136="","",IF(COUNTIF('Budget'!$A$8:$A$157,$B136)=0,"Missing Budget Code","OK")),"")</f>
        <v/>
      </c>
    </row>
    <row r="137">
      <c r="A137" s="17" t="n"/>
      <c r="B137" s="17" t="n"/>
      <c r="C137" s="17" t="n"/>
      <c r="D137" s="18" t="n"/>
      <c r="E137" s="17" t="n"/>
      <c r="F137" s="17" t="n"/>
      <c r="G137" s="20">
        <f>IFERROR(IF($B137="","",IF(COUNTIF('Budget'!$A$8:$A$157,$B137)=0,"Missing Budget Code","OK")),"")</f>
        <v/>
      </c>
    </row>
    <row r="138">
      <c r="A138" s="17" t="n"/>
      <c r="B138" s="17" t="n"/>
      <c r="C138" s="17" t="n"/>
      <c r="D138" s="18" t="n"/>
      <c r="E138" s="17" t="n"/>
      <c r="F138" s="17" t="n"/>
      <c r="G138" s="20">
        <f>IFERROR(IF($B138="","",IF(COUNTIF('Budget'!$A$8:$A$157,$B138)=0,"Missing Budget Code","OK")),"")</f>
        <v/>
      </c>
    </row>
    <row r="139">
      <c r="A139" s="17" t="n"/>
      <c r="B139" s="17" t="n"/>
      <c r="C139" s="17" t="n"/>
      <c r="D139" s="18" t="n"/>
      <c r="E139" s="17" t="n"/>
      <c r="F139" s="17" t="n"/>
      <c r="G139" s="20">
        <f>IFERROR(IF($B139="","",IF(COUNTIF('Budget'!$A$8:$A$157,$B139)=0,"Missing Budget Code","OK")),"")</f>
        <v/>
      </c>
    </row>
    <row r="140">
      <c r="A140" s="17" t="n"/>
      <c r="B140" s="17" t="n"/>
      <c r="C140" s="17" t="n"/>
      <c r="D140" s="18" t="n"/>
      <c r="E140" s="17" t="n"/>
      <c r="F140" s="17" t="n"/>
      <c r="G140" s="20">
        <f>IFERROR(IF($B140="","",IF(COUNTIF('Budget'!$A$8:$A$157,$B140)=0,"Missing Budget Code","OK")),"")</f>
        <v/>
      </c>
    </row>
    <row r="141">
      <c r="A141" s="17" t="n"/>
      <c r="B141" s="17" t="n"/>
      <c r="C141" s="17" t="n"/>
      <c r="D141" s="18" t="n"/>
      <c r="E141" s="17" t="n"/>
      <c r="F141" s="17" t="n"/>
      <c r="G141" s="20">
        <f>IFERROR(IF($B141="","",IF(COUNTIF('Budget'!$A$8:$A$157,$B141)=0,"Missing Budget Code","OK")),"")</f>
        <v/>
      </c>
    </row>
    <row r="142">
      <c r="A142" s="17" t="n"/>
      <c r="B142" s="17" t="n"/>
      <c r="C142" s="17" t="n"/>
      <c r="D142" s="18" t="n"/>
      <c r="E142" s="17" t="n"/>
      <c r="F142" s="17" t="n"/>
      <c r="G142" s="20">
        <f>IFERROR(IF($B142="","",IF(COUNTIF('Budget'!$A$8:$A$157,$B142)=0,"Missing Budget Code","OK")),"")</f>
        <v/>
      </c>
    </row>
    <row r="143">
      <c r="A143" s="17" t="n"/>
      <c r="B143" s="17" t="n"/>
      <c r="C143" s="17" t="n"/>
      <c r="D143" s="18" t="n"/>
      <c r="E143" s="17" t="n"/>
      <c r="F143" s="17" t="n"/>
      <c r="G143" s="20">
        <f>IFERROR(IF($B143="","",IF(COUNTIF('Budget'!$A$8:$A$157,$B143)=0,"Missing Budget Code","OK")),"")</f>
        <v/>
      </c>
    </row>
    <row r="144">
      <c r="A144" s="17" t="n"/>
      <c r="B144" s="17" t="n"/>
      <c r="C144" s="17" t="n"/>
      <c r="D144" s="18" t="n"/>
      <c r="E144" s="17" t="n"/>
      <c r="F144" s="17" t="n"/>
      <c r="G144" s="20">
        <f>IFERROR(IF($B144="","",IF(COUNTIF('Budget'!$A$8:$A$157,$B144)=0,"Missing Budget Code","OK")),"")</f>
        <v/>
      </c>
    </row>
    <row r="145">
      <c r="A145" s="17" t="n"/>
      <c r="B145" s="17" t="n"/>
      <c r="C145" s="17" t="n"/>
      <c r="D145" s="18" t="n"/>
      <c r="E145" s="17" t="n"/>
      <c r="F145" s="17" t="n"/>
      <c r="G145" s="20">
        <f>IFERROR(IF($B145="","",IF(COUNTIF('Budget'!$A$8:$A$157,$B145)=0,"Missing Budget Code","OK")),"")</f>
        <v/>
      </c>
    </row>
    <row r="146">
      <c r="A146" s="17" t="n"/>
      <c r="B146" s="17" t="n"/>
      <c r="C146" s="17" t="n"/>
      <c r="D146" s="18" t="n"/>
      <c r="E146" s="17" t="n"/>
      <c r="F146" s="17" t="n"/>
      <c r="G146" s="20">
        <f>IFERROR(IF($B146="","",IF(COUNTIF('Budget'!$A$8:$A$157,$B146)=0,"Missing Budget Code","OK")),"")</f>
        <v/>
      </c>
    </row>
    <row r="147">
      <c r="A147" s="17" t="n"/>
      <c r="B147" s="17" t="n"/>
      <c r="C147" s="17" t="n"/>
      <c r="D147" s="18" t="n"/>
      <c r="E147" s="17" t="n"/>
      <c r="F147" s="17" t="n"/>
      <c r="G147" s="20">
        <f>IFERROR(IF($B147="","",IF(COUNTIF('Budget'!$A$8:$A$157,$B147)=0,"Missing Budget Code","OK")),"")</f>
        <v/>
      </c>
    </row>
    <row r="148">
      <c r="A148" s="17" t="n"/>
      <c r="B148" s="17" t="n"/>
      <c r="C148" s="17" t="n"/>
      <c r="D148" s="18" t="n"/>
      <c r="E148" s="17" t="n"/>
      <c r="F148" s="17" t="n"/>
      <c r="G148" s="20">
        <f>IFERROR(IF($B148="","",IF(COUNTIF('Budget'!$A$8:$A$157,$B148)=0,"Missing Budget Code","OK")),"")</f>
        <v/>
      </c>
    </row>
    <row r="149">
      <c r="A149" s="17" t="n"/>
      <c r="B149" s="17" t="n"/>
      <c r="C149" s="17" t="n"/>
      <c r="D149" s="18" t="n"/>
      <c r="E149" s="17" t="n"/>
      <c r="F149" s="17" t="n"/>
      <c r="G149" s="20">
        <f>IFERROR(IF($B149="","",IF(COUNTIF('Budget'!$A$8:$A$157,$B149)=0,"Missing Budget Code","OK")),"")</f>
        <v/>
      </c>
    </row>
    <row r="150">
      <c r="A150" s="17" t="n"/>
      <c r="B150" s="17" t="n"/>
      <c r="C150" s="17" t="n"/>
      <c r="D150" s="18" t="n"/>
      <c r="E150" s="17" t="n"/>
      <c r="F150" s="17" t="n"/>
      <c r="G150" s="20">
        <f>IFERROR(IF($B150="","",IF(COUNTIF('Budget'!$A$8:$A$157,$B150)=0,"Missing Budget Code","OK")),"")</f>
        <v/>
      </c>
    </row>
    <row r="151">
      <c r="A151" s="17" t="n"/>
      <c r="B151" s="17" t="n"/>
      <c r="C151" s="17" t="n"/>
      <c r="D151" s="18" t="n"/>
      <c r="E151" s="17" t="n"/>
      <c r="F151" s="17" t="n"/>
      <c r="G151" s="20">
        <f>IFERROR(IF($B151="","",IF(COUNTIF('Budget'!$A$8:$A$157,$B151)=0,"Missing Budget Code","OK")),"")</f>
        <v/>
      </c>
    </row>
    <row r="152">
      <c r="A152" s="17" t="n"/>
      <c r="B152" s="17" t="n"/>
      <c r="C152" s="17" t="n"/>
      <c r="D152" s="18" t="n"/>
      <c r="E152" s="17" t="n"/>
      <c r="F152" s="17" t="n"/>
      <c r="G152" s="20">
        <f>IFERROR(IF($B152="","",IF(COUNTIF('Budget'!$A$8:$A$157,$B152)=0,"Missing Budget Code","OK")),"")</f>
        <v/>
      </c>
    </row>
    <row r="153">
      <c r="A153" s="17" t="n"/>
      <c r="B153" s="17" t="n"/>
      <c r="C153" s="17" t="n"/>
      <c r="D153" s="18" t="n"/>
      <c r="E153" s="17" t="n"/>
      <c r="F153" s="17" t="n"/>
      <c r="G153" s="20">
        <f>IFERROR(IF($B153="","",IF(COUNTIF('Budget'!$A$8:$A$157,$B153)=0,"Missing Budget Code","OK")),"")</f>
        <v/>
      </c>
    </row>
    <row r="154">
      <c r="A154" s="17" t="n"/>
      <c r="B154" s="17" t="n"/>
      <c r="C154" s="17" t="n"/>
      <c r="D154" s="18" t="n"/>
      <c r="E154" s="17" t="n"/>
      <c r="F154" s="17" t="n"/>
      <c r="G154" s="20">
        <f>IFERROR(IF($B154="","",IF(COUNTIF('Budget'!$A$8:$A$157,$B154)=0,"Missing Budget Code","OK")),"")</f>
        <v/>
      </c>
    </row>
    <row r="155">
      <c r="A155" s="17" t="n"/>
      <c r="B155" s="17" t="n"/>
      <c r="C155" s="17" t="n"/>
      <c r="D155" s="18" t="n"/>
      <c r="E155" s="17" t="n"/>
      <c r="F155" s="17" t="n"/>
      <c r="G155" s="20">
        <f>IFERROR(IF($B155="","",IF(COUNTIF('Budget'!$A$8:$A$157,$B155)=0,"Missing Budget Code","OK")),"")</f>
        <v/>
      </c>
    </row>
    <row r="156">
      <c r="A156" s="17" t="n"/>
      <c r="B156" s="17" t="n"/>
      <c r="C156" s="17" t="n"/>
      <c r="D156" s="18" t="n"/>
      <c r="E156" s="17" t="n"/>
      <c r="F156" s="17" t="n"/>
      <c r="G156" s="20">
        <f>IFERROR(IF($B156="","",IF(COUNTIF('Budget'!$A$8:$A$157,$B156)=0,"Missing Budget Code","OK")),"")</f>
        <v/>
      </c>
    </row>
    <row r="157">
      <c r="A157" s="17" t="n"/>
      <c r="B157" s="17" t="n"/>
      <c r="C157" s="17" t="n"/>
      <c r="D157" s="18" t="n"/>
      <c r="E157" s="17" t="n"/>
      <c r="F157" s="17" t="n"/>
      <c r="G157" s="20">
        <f>IFERROR(IF($B157="","",IF(COUNTIF('Budget'!$A$8:$A$157,$B157)=0,"Missing Budget Code","OK")),"")</f>
        <v/>
      </c>
    </row>
  </sheetData>
  <mergeCells count="1">
    <mergeCell ref="A1:G1"/>
  </mergeCells>
  <conditionalFormatting sqref="G8:G157">
    <cfRule type="expression" priority="1" dxfId="0" stopIfTrue="1">
      <formula>$G8="Missing Budget Code"</formula>
    </cfRule>
    <cfRule type="expression" priority="2" dxfId="1">
      <formula>$B8&lt;&gt;""</formula>
    </cfRule>
  </conditionalFormatting>
  <dataValidations count="2">
    <dataValidation sqref="B8:B157" showErrorMessage="1" showInputMessage="1" allowBlank="1" errorTitle="Select a Budget Cost Code" error="Use a cost code listed on the Budget sheet." type="list">
      <formula1>='Budget'!$A$8:$A$157</formula1>
    </dataValidation>
    <dataValidation sqref="E8:E157" showErrorMessage="1" showInputMessage="1" allowBlank="1" errorTitle="Select a Commitment Status" error="Choose Open, Closed, or Cancelled." type="list">
      <formula1>='Setup'!$D$5:$D$7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146B4A"/>
    <outlinePr summaryBelow="1" summaryRight="1"/>
    <pageSetUpPr/>
  </sheetPr>
  <dimension ref="A1:H15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8" customWidth="1" min="4" max="4"/>
    <col width="31" customWidth="1" min="5" max="5"/>
    <col width="21" customWidth="1" min="6" max="6"/>
    <col width="43" customWidth="1" min="7" max="7"/>
    <col width="23" customWidth="1" min="8" max="8"/>
  </cols>
  <sheetData>
    <row r="1" ht="28" customHeight="1">
      <c r="A1" s="1" t="inlineStr">
        <is>
          <t>Actual Cost Ledger</t>
        </is>
      </c>
      <c r="B1" s="2" t="n"/>
      <c r="C1" s="2" t="n"/>
      <c r="D1" s="2" t="n"/>
      <c r="E1" s="2" t="n"/>
      <c r="F1" s="2" t="n"/>
      <c r="G1" s="2" t="n"/>
      <c r="H1" s="3" t="n"/>
    </row>
    <row r="3">
      <c r="A3" s="4" t="inlineStr">
        <is>
          <t>Project</t>
        </is>
      </c>
      <c r="B3" s="5">
        <f>IFERROR('Setup'!$B$4,"")</f>
        <v/>
      </c>
    </row>
    <row r="4" ht="42" customHeight="1">
      <c r="A4" s="19" t="inlineStr">
        <is>
          <t>Enter invoice-based actual cost transactions. Commitment ID is a reference field only and does not calculate billing balances.</t>
        </is>
      </c>
    </row>
    <row r="7" ht="34" customHeight="1">
      <c r="A7" s="11" t="inlineStr">
        <is>
          <t>Invoice Date</t>
        </is>
      </c>
      <c r="B7" s="11" t="inlineStr">
        <is>
          <t>Invoice / Reference</t>
        </is>
      </c>
      <c r="C7" s="11" t="inlineStr">
        <is>
          <t>Cost Code</t>
        </is>
      </c>
      <c r="D7" s="11" t="inlineStr">
        <is>
          <t>Commitment ID</t>
        </is>
      </c>
      <c r="E7" s="11" t="inlineStr">
        <is>
          <t>Vendor</t>
        </is>
      </c>
      <c r="F7" s="11" t="inlineStr">
        <is>
          <t>Actual Amount (USD)</t>
        </is>
      </c>
      <c r="G7" s="11" t="inlineStr">
        <is>
          <t>Notes</t>
        </is>
      </c>
      <c r="H7" s="11" t="inlineStr">
        <is>
          <t>Cost Code Check</t>
        </is>
      </c>
    </row>
    <row r="8">
      <c r="A8" s="25" t="n">
        <v>46117</v>
      </c>
      <c r="B8" s="17" t="inlineStr">
        <is>
          <t>INV-1045</t>
        </is>
      </c>
      <c r="C8" s="17" t="inlineStr">
        <is>
          <t>03-100</t>
        </is>
      </c>
      <c r="D8" s="17" t="inlineStr">
        <is>
          <t>COM-100</t>
        </is>
      </c>
      <c r="E8" s="17" t="inlineStr">
        <is>
          <t>ClearPath Site Services</t>
        </is>
      </c>
      <c r="F8" s="18" t="n">
        <v>14250</v>
      </c>
      <c r="G8" s="17" t="inlineStr">
        <is>
          <t>Mobilization and clearing</t>
        </is>
      </c>
      <c r="H8" s="20">
        <f>IFERROR(IF($C8="","",IF(COUNTIF('Budget'!$A$8:$A$157,$C8)=0,"Missing Budget Code","OK")),"")</f>
        <v/>
      </c>
    </row>
    <row r="9">
      <c r="A9" s="25" t="n">
        <v>46124</v>
      </c>
      <c r="B9" s="17" t="inlineStr">
        <is>
          <t>INV-2240</t>
        </is>
      </c>
      <c r="C9" s="17" t="inlineStr">
        <is>
          <t>03-200</t>
        </is>
      </c>
      <c r="D9" s="17" t="inlineStr">
        <is>
          <t>COM-200</t>
        </is>
      </c>
      <c r="E9" s="17" t="inlineStr">
        <is>
          <t>Rockford Concrete LLC</t>
        </is>
      </c>
      <c r="F9" s="18" t="n">
        <v>27000</v>
      </c>
      <c r="G9" s="17" t="inlineStr">
        <is>
          <t>Footing progress billing</t>
        </is>
      </c>
      <c r="H9" s="20">
        <f>IFERROR(IF($C9="","",IF(COUNTIF('Budget'!$A$8:$A$157,$C9)=0,"Missing Budget Code","OK")),"")</f>
        <v/>
      </c>
    </row>
    <row r="10">
      <c r="A10" s="25" t="n">
        <v>46130</v>
      </c>
      <c r="B10" s="17" t="inlineStr">
        <is>
          <t>INV-3177</t>
        </is>
      </c>
      <c r="C10" s="17" t="inlineStr">
        <is>
          <t>03-300</t>
        </is>
      </c>
      <c r="D10" s="17" t="inlineStr">
        <is>
          <t>COM-300</t>
        </is>
      </c>
      <c r="E10" s="17" t="inlineStr">
        <is>
          <t>Timberline Framing Inc.</t>
        </is>
      </c>
      <c r="F10" s="18" t="n">
        <v>37000</v>
      </c>
      <c r="G10" s="17" t="inlineStr">
        <is>
          <t>Framing progress billing</t>
        </is>
      </c>
      <c r="H10" s="20">
        <f>IFERROR(IF($C10="","",IF(COUNTIF('Budget'!$A$8:$A$157,$C10)=0,"Missing Budget Code","OK")),"")</f>
        <v/>
      </c>
    </row>
    <row r="11">
      <c r="A11" s="25" t="n">
        <v>46134</v>
      </c>
      <c r="B11" s="17" t="inlineStr">
        <is>
          <t>INV-4110</t>
        </is>
      </c>
      <c r="C11" s="17" t="inlineStr">
        <is>
          <t>04-100</t>
        </is>
      </c>
      <c r="D11" s="17" t="inlineStr">
        <is>
          <t>COM-400</t>
        </is>
      </c>
      <c r="E11" s="17" t="inlineStr">
        <is>
          <t>Northline Masonry LLC</t>
        </is>
      </c>
      <c r="F11" s="18" t="n">
        <v>16500</v>
      </c>
      <c r="G11" s="17" t="inlineStr">
        <is>
          <t>Masonry mobilization</t>
        </is>
      </c>
      <c r="H11" s="20">
        <f>IFERROR(IF($C11="","",IF(COUNTIF('Budget'!$A$8:$A$157,$C11)=0,"Missing Budget Code","OK")),"")</f>
        <v/>
      </c>
    </row>
    <row r="12">
      <c r="A12" s="25" t="n">
        <v>46137</v>
      </c>
      <c r="B12" s="17" t="inlineStr">
        <is>
          <t>INV-5294</t>
        </is>
      </c>
      <c r="C12" s="17" t="inlineStr">
        <is>
          <t>05-100</t>
        </is>
      </c>
      <c r="D12" s="17" t="inlineStr">
        <is>
          <t>COM-500</t>
        </is>
      </c>
      <c r="E12" s="17" t="inlineStr">
        <is>
          <t>Iron Ridge Steel LLC</t>
        </is>
      </c>
      <c r="F12" s="18" t="n">
        <v>23000</v>
      </c>
      <c r="G12" s="17" t="inlineStr">
        <is>
          <t>Steel deposit billing</t>
        </is>
      </c>
      <c r="H12" s="20">
        <f>IFERROR(IF($C12="","",IF(COUNTIF('Budget'!$A$8:$A$157,$C12)=0,"Missing Budget Code","OK")),"")</f>
        <v/>
      </c>
    </row>
    <row r="13">
      <c r="A13" s="25" t="n">
        <v>46139</v>
      </c>
      <c r="B13" s="17" t="inlineStr">
        <is>
          <t>INV-6018</t>
        </is>
      </c>
      <c r="C13" s="17" t="inlineStr">
        <is>
          <t>06-100</t>
        </is>
      </c>
      <c r="D13" s="17" t="inlineStr">
        <is>
          <t>COM-600</t>
        </is>
      </c>
      <c r="E13" s="17" t="inlineStr">
        <is>
          <t>WeatherShield Roofing</t>
        </is>
      </c>
      <c r="F13" s="18" t="n">
        <v>11000</v>
      </c>
      <c r="G13" s="17" t="inlineStr">
        <is>
          <t>Roofing materials delivery</t>
        </is>
      </c>
      <c r="H13" s="20">
        <f>IFERROR(IF($C13="","",IF(COUNTIF('Budget'!$A$8:$A$157,$C13)=0,"Missing Budget Code","OK")),"")</f>
        <v/>
      </c>
    </row>
    <row r="14">
      <c r="A14" s="25" t="n">
        <v>46141</v>
      </c>
      <c r="B14" s="17" t="inlineStr">
        <is>
          <t>INV-7142</t>
        </is>
      </c>
      <c r="C14" s="17" t="inlineStr">
        <is>
          <t>07-100</t>
        </is>
      </c>
      <c r="D14" s="17" t="inlineStr">
        <is>
          <t>COM-700</t>
        </is>
      </c>
      <c r="E14" s="17" t="inlineStr">
        <is>
          <t>Metro Openings Supply</t>
        </is>
      </c>
      <c r="F14" s="18" t="n">
        <v>32500</v>
      </c>
      <c r="G14" s="17" t="inlineStr">
        <is>
          <t>Window package billing</t>
        </is>
      </c>
      <c r="H14" s="20">
        <f>IFERROR(IF($C14="","",IF(COUNTIF('Budget'!$A$8:$A$157,$C14)=0,"Missing Budget Code","OK")),"")</f>
        <v/>
      </c>
    </row>
    <row r="15">
      <c r="A15" s="25" t="n">
        <v>46144</v>
      </c>
      <c r="B15" s="17" t="inlineStr">
        <is>
          <t>INV-9031</t>
        </is>
      </c>
      <c r="C15" s="17" t="inlineStr">
        <is>
          <t>09-100</t>
        </is>
      </c>
      <c r="D15" s="17" t="inlineStr">
        <is>
          <t>COM-900</t>
        </is>
      </c>
      <c r="E15" s="17" t="inlineStr">
        <is>
          <t>Precision Interior Group</t>
        </is>
      </c>
      <c r="F15" s="18" t="n">
        <v>18000</v>
      </c>
      <c r="G15" s="17" t="inlineStr">
        <is>
          <t>Interior finishes mobilization</t>
        </is>
      </c>
      <c r="H15" s="20">
        <f>IFERROR(IF($C15="","",IF(COUNTIF('Budget'!$A$8:$A$157,$C15)=0,"Missing Budget Code","OK")),"")</f>
        <v/>
      </c>
    </row>
    <row r="16">
      <c r="A16" s="25" t="n"/>
      <c r="B16" s="17" t="n"/>
      <c r="C16" s="17" t="n"/>
      <c r="D16" s="17" t="n"/>
      <c r="E16" s="17" t="n"/>
      <c r="F16" s="18" t="n"/>
      <c r="G16" s="17" t="n"/>
      <c r="H16" s="20">
        <f>IFERROR(IF($C16="","",IF(COUNTIF('Budget'!$A$8:$A$157,$C16)=0,"Missing Budget Code","OK")),"")</f>
        <v/>
      </c>
    </row>
    <row r="17">
      <c r="A17" s="25" t="n"/>
      <c r="B17" s="17" t="n"/>
      <c r="C17" s="17" t="n"/>
      <c r="D17" s="17" t="n"/>
      <c r="E17" s="17" t="n"/>
      <c r="F17" s="18" t="n"/>
      <c r="G17" s="17" t="n"/>
      <c r="H17" s="20">
        <f>IFERROR(IF($C17="","",IF(COUNTIF('Budget'!$A$8:$A$157,$C17)=0,"Missing Budget Code","OK")),"")</f>
        <v/>
      </c>
    </row>
    <row r="18">
      <c r="A18" s="25" t="n"/>
      <c r="B18" s="17" t="n"/>
      <c r="C18" s="17" t="n"/>
      <c r="D18" s="17" t="n"/>
      <c r="E18" s="17" t="n"/>
      <c r="F18" s="18" t="n"/>
      <c r="G18" s="17" t="n"/>
      <c r="H18" s="20">
        <f>IFERROR(IF($C18="","",IF(COUNTIF('Budget'!$A$8:$A$157,$C18)=0,"Missing Budget Code","OK")),"")</f>
        <v/>
      </c>
    </row>
    <row r="19">
      <c r="A19" s="25" t="n"/>
      <c r="B19" s="17" t="n"/>
      <c r="C19" s="17" t="n"/>
      <c r="D19" s="17" t="n"/>
      <c r="E19" s="17" t="n"/>
      <c r="F19" s="18" t="n"/>
      <c r="G19" s="17" t="n"/>
      <c r="H19" s="20">
        <f>IFERROR(IF($C19="","",IF(COUNTIF('Budget'!$A$8:$A$157,$C19)=0,"Missing Budget Code","OK")),"")</f>
        <v/>
      </c>
    </row>
    <row r="20">
      <c r="A20" s="25" t="n"/>
      <c r="B20" s="17" t="n"/>
      <c r="C20" s="17" t="n"/>
      <c r="D20" s="17" t="n"/>
      <c r="E20" s="17" t="n"/>
      <c r="F20" s="18" t="n"/>
      <c r="G20" s="17" t="n"/>
      <c r="H20" s="20">
        <f>IFERROR(IF($C20="","",IF(COUNTIF('Budget'!$A$8:$A$157,$C20)=0,"Missing Budget Code","OK")),"")</f>
        <v/>
      </c>
    </row>
    <row r="21">
      <c r="A21" s="25" t="n"/>
      <c r="B21" s="17" t="n"/>
      <c r="C21" s="17" t="n"/>
      <c r="D21" s="17" t="n"/>
      <c r="E21" s="17" t="n"/>
      <c r="F21" s="18" t="n"/>
      <c r="G21" s="17" t="n"/>
      <c r="H21" s="20">
        <f>IFERROR(IF($C21="","",IF(COUNTIF('Budget'!$A$8:$A$157,$C21)=0,"Missing Budget Code","OK")),"")</f>
        <v/>
      </c>
    </row>
    <row r="22">
      <c r="A22" s="25" t="n"/>
      <c r="B22" s="17" t="n"/>
      <c r="C22" s="17" t="n"/>
      <c r="D22" s="17" t="n"/>
      <c r="E22" s="17" t="n"/>
      <c r="F22" s="18" t="n"/>
      <c r="G22" s="17" t="n"/>
      <c r="H22" s="20">
        <f>IFERROR(IF($C22="","",IF(COUNTIF('Budget'!$A$8:$A$157,$C22)=0,"Missing Budget Code","OK")),"")</f>
        <v/>
      </c>
    </row>
    <row r="23">
      <c r="A23" s="25" t="n"/>
      <c r="B23" s="17" t="n"/>
      <c r="C23" s="17" t="n"/>
      <c r="D23" s="17" t="n"/>
      <c r="E23" s="17" t="n"/>
      <c r="F23" s="18" t="n"/>
      <c r="G23" s="17" t="n"/>
      <c r="H23" s="20">
        <f>IFERROR(IF($C23="","",IF(COUNTIF('Budget'!$A$8:$A$157,$C23)=0,"Missing Budget Code","OK")),"")</f>
        <v/>
      </c>
    </row>
    <row r="24">
      <c r="A24" s="25" t="n"/>
      <c r="B24" s="17" t="n"/>
      <c r="C24" s="17" t="n"/>
      <c r="D24" s="17" t="n"/>
      <c r="E24" s="17" t="n"/>
      <c r="F24" s="18" t="n"/>
      <c r="G24" s="17" t="n"/>
      <c r="H24" s="20">
        <f>IFERROR(IF($C24="","",IF(COUNTIF('Budget'!$A$8:$A$157,$C24)=0,"Missing Budget Code","OK")),"")</f>
        <v/>
      </c>
    </row>
    <row r="25">
      <c r="A25" s="25" t="n"/>
      <c r="B25" s="17" t="n"/>
      <c r="C25" s="17" t="n"/>
      <c r="D25" s="17" t="n"/>
      <c r="E25" s="17" t="n"/>
      <c r="F25" s="18" t="n"/>
      <c r="G25" s="17" t="n"/>
      <c r="H25" s="20">
        <f>IFERROR(IF($C25="","",IF(COUNTIF('Budget'!$A$8:$A$157,$C25)=0,"Missing Budget Code","OK")),"")</f>
        <v/>
      </c>
    </row>
    <row r="26">
      <c r="A26" s="25" t="n"/>
      <c r="B26" s="17" t="n"/>
      <c r="C26" s="17" t="n"/>
      <c r="D26" s="17" t="n"/>
      <c r="E26" s="17" t="n"/>
      <c r="F26" s="18" t="n"/>
      <c r="G26" s="17" t="n"/>
      <c r="H26" s="20">
        <f>IFERROR(IF($C26="","",IF(COUNTIF('Budget'!$A$8:$A$157,$C26)=0,"Missing Budget Code","OK")),"")</f>
        <v/>
      </c>
    </row>
    <row r="27">
      <c r="A27" s="25" t="n"/>
      <c r="B27" s="17" t="n"/>
      <c r="C27" s="17" t="n"/>
      <c r="D27" s="17" t="n"/>
      <c r="E27" s="17" t="n"/>
      <c r="F27" s="18" t="n"/>
      <c r="G27" s="17" t="n"/>
      <c r="H27" s="20">
        <f>IFERROR(IF($C27="","",IF(COUNTIF('Budget'!$A$8:$A$157,$C27)=0,"Missing Budget Code","OK")),"")</f>
        <v/>
      </c>
    </row>
    <row r="28">
      <c r="A28" s="25" t="n"/>
      <c r="B28" s="17" t="n"/>
      <c r="C28" s="17" t="n"/>
      <c r="D28" s="17" t="n"/>
      <c r="E28" s="17" t="n"/>
      <c r="F28" s="18" t="n"/>
      <c r="G28" s="17" t="n"/>
      <c r="H28" s="20">
        <f>IFERROR(IF($C28="","",IF(COUNTIF('Budget'!$A$8:$A$157,$C28)=0,"Missing Budget Code","OK")),"")</f>
        <v/>
      </c>
    </row>
    <row r="29">
      <c r="A29" s="25" t="n"/>
      <c r="B29" s="17" t="n"/>
      <c r="C29" s="17" t="n"/>
      <c r="D29" s="17" t="n"/>
      <c r="E29" s="17" t="n"/>
      <c r="F29" s="18" t="n"/>
      <c r="G29" s="17" t="n"/>
      <c r="H29" s="20">
        <f>IFERROR(IF($C29="","",IF(COUNTIF('Budget'!$A$8:$A$157,$C29)=0,"Missing Budget Code","OK")),"")</f>
        <v/>
      </c>
    </row>
    <row r="30">
      <c r="A30" s="25" t="n"/>
      <c r="B30" s="17" t="n"/>
      <c r="C30" s="17" t="n"/>
      <c r="D30" s="17" t="n"/>
      <c r="E30" s="17" t="n"/>
      <c r="F30" s="18" t="n"/>
      <c r="G30" s="17" t="n"/>
      <c r="H30" s="20">
        <f>IFERROR(IF($C30="","",IF(COUNTIF('Budget'!$A$8:$A$157,$C30)=0,"Missing Budget Code","OK")),"")</f>
        <v/>
      </c>
    </row>
    <row r="31">
      <c r="A31" s="25" t="n"/>
      <c r="B31" s="17" t="n"/>
      <c r="C31" s="17" t="n"/>
      <c r="D31" s="17" t="n"/>
      <c r="E31" s="17" t="n"/>
      <c r="F31" s="18" t="n"/>
      <c r="G31" s="17" t="n"/>
      <c r="H31" s="20">
        <f>IFERROR(IF($C31="","",IF(COUNTIF('Budget'!$A$8:$A$157,$C31)=0,"Missing Budget Code","OK")),"")</f>
        <v/>
      </c>
    </row>
    <row r="32">
      <c r="A32" s="25" t="n"/>
      <c r="B32" s="17" t="n"/>
      <c r="C32" s="17" t="n"/>
      <c r="D32" s="17" t="n"/>
      <c r="E32" s="17" t="n"/>
      <c r="F32" s="18" t="n"/>
      <c r="G32" s="17" t="n"/>
      <c r="H32" s="20">
        <f>IFERROR(IF($C32="","",IF(COUNTIF('Budget'!$A$8:$A$157,$C32)=0,"Missing Budget Code","OK")),"")</f>
        <v/>
      </c>
    </row>
    <row r="33">
      <c r="A33" s="25" t="n"/>
      <c r="B33" s="17" t="n"/>
      <c r="C33" s="17" t="n"/>
      <c r="D33" s="17" t="n"/>
      <c r="E33" s="17" t="n"/>
      <c r="F33" s="18" t="n"/>
      <c r="G33" s="17" t="n"/>
      <c r="H33" s="20">
        <f>IFERROR(IF($C33="","",IF(COUNTIF('Budget'!$A$8:$A$157,$C33)=0,"Missing Budget Code","OK")),"")</f>
        <v/>
      </c>
    </row>
    <row r="34">
      <c r="A34" s="25" t="n"/>
      <c r="B34" s="17" t="n"/>
      <c r="C34" s="17" t="n"/>
      <c r="D34" s="17" t="n"/>
      <c r="E34" s="17" t="n"/>
      <c r="F34" s="18" t="n"/>
      <c r="G34" s="17" t="n"/>
      <c r="H34" s="20">
        <f>IFERROR(IF($C34="","",IF(COUNTIF('Budget'!$A$8:$A$157,$C34)=0,"Missing Budget Code","OK")),"")</f>
        <v/>
      </c>
    </row>
    <row r="35">
      <c r="A35" s="25" t="n"/>
      <c r="B35" s="17" t="n"/>
      <c r="C35" s="17" t="n"/>
      <c r="D35" s="17" t="n"/>
      <c r="E35" s="17" t="n"/>
      <c r="F35" s="18" t="n"/>
      <c r="G35" s="17" t="n"/>
      <c r="H35" s="20">
        <f>IFERROR(IF($C35="","",IF(COUNTIF('Budget'!$A$8:$A$157,$C35)=0,"Missing Budget Code","OK")),"")</f>
        <v/>
      </c>
    </row>
    <row r="36">
      <c r="A36" s="25" t="n"/>
      <c r="B36" s="17" t="n"/>
      <c r="C36" s="17" t="n"/>
      <c r="D36" s="17" t="n"/>
      <c r="E36" s="17" t="n"/>
      <c r="F36" s="18" t="n"/>
      <c r="G36" s="17" t="n"/>
      <c r="H36" s="20">
        <f>IFERROR(IF($C36="","",IF(COUNTIF('Budget'!$A$8:$A$157,$C36)=0,"Missing Budget Code","OK")),"")</f>
        <v/>
      </c>
    </row>
    <row r="37">
      <c r="A37" s="25" t="n"/>
      <c r="B37" s="17" t="n"/>
      <c r="C37" s="17" t="n"/>
      <c r="D37" s="17" t="n"/>
      <c r="E37" s="17" t="n"/>
      <c r="F37" s="18" t="n"/>
      <c r="G37" s="17" t="n"/>
      <c r="H37" s="20">
        <f>IFERROR(IF($C37="","",IF(COUNTIF('Budget'!$A$8:$A$157,$C37)=0,"Missing Budget Code","OK")),"")</f>
        <v/>
      </c>
    </row>
    <row r="38">
      <c r="A38" s="25" t="n"/>
      <c r="B38" s="17" t="n"/>
      <c r="C38" s="17" t="n"/>
      <c r="D38" s="17" t="n"/>
      <c r="E38" s="17" t="n"/>
      <c r="F38" s="18" t="n"/>
      <c r="G38" s="17" t="n"/>
      <c r="H38" s="20">
        <f>IFERROR(IF($C38="","",IF(COUNTIF('Budget'!$A$8:$A$157,$C38)=0,"Missing Budget Code","OK")),"")</f>
        <v/>
      </c>
    </row>
    <row r="39">
      <c r="A39" s="25" t="n"/>
      <c r="B39" s="17" t="n"/>
      <c r="C39" s="17" t="n"/>
      <c r="D39" s="17" t="n"/>
      <c r="E39" s="17" t="n"/>
      <c r="F39" s="18" t="n"/>
      <c r="G39" s="17" t="n"/>
      <c r="H39" s="20">
        <f>IFERROR(IF($C39="","",IF(COUNTIF('Budget'!$A$8:$A$157,$C39)=0,"Missing Budget Code","OK")),"")</f>
        <v/>
      </c>
    </row>
    <row r="40">
      <c r="A40" s="25" t="n"/>
      <c r="B40" s="17" t="n"/>
      <c r="C40" s="17" t="n"/>
      <c r="D40" s="17" t="n"/>
      <c r="E40" s="17" t="n"/>
      <c r="F40" s="18" t="n"/>
      <c r="G40" s="17" t="n"/>
      <c r="H40" s="20">
        <f>IFERROR(IF($C40="","",IF(COUNTIF('Budget'!$A$8:$A$157,$C40)=0,"Missing Budget Code","OK")),"")</f>
        <v/>
      </c>
    </row>
    <row r="41">
      <c r="A41" s="25" t="n"/>
      <c r="B41" s="17" t="n"/>
      <c r="C41" s="17" t="n"/>
      <c r="D41" s="17" t="n"/>
      <c r="E41" s="17" t="n"/>
      <c r="F41" s="18" t="n"/>
      <c r="G41" s="17" t="n"/>
      <c r="H41" s="20">
        <f>IFERROR(IF($C41="","",IF(COUNTIF('Budget'!$A$8:$A$157,$C41)=0,"Missing Budget Code","OK")),"")</f>
        <v/>
      </c>
    </row>
    <row r="42">
      <c r="A42" s="25" t="n"/>
      <c r="B42" s="17" t="n"/>
      <c r="C42" s="17" t="n"/>
      <c r="D42" s="17" t="n"/>
      <c r="E42" s="17" t="n"/>
      <c r="F42" s="18" t="n"/>
      <c r="G42" s="17" t="n"/>
      <c r="H42" s="20">
        <f>IFERROR(IF($C42="","",IF(COUNTIF('Budget'!$A$8:$A$157,$C42)=0,"Missing Budget Code","OK")),"")</f>
        <v/>
      </c>
    </row>
    <row r="43">
      <c r="A43" s="25" t="n"/>
      <c r="B43" s="17" t="n"/>
      <c r="C43" s="17" t="n"/>
      <c r="D43" s="17" t="n"/>
      <c r="E43" s="17" t="n"/>
      <c r="F43" s="18" t="n"/>
      <c r="G43" s="17" t="n"/>
      <c r="H43" s="20">
        <f>IFERROR(IF($C43="","",IF(COUNTIF('Budget'!$A$8:$A$157,$C43)=0,"Missing Budget Code","OK")),"")</f>
        <v/>
      </c>
    </row>
    <row r="44">
      <c r="A44" s="25" t="n"/>
      <c r="B44" s="17" t="n"/>
      <c r="C44" s="17" t="n"/>
      <c r="D44" s="17" t="n"/>
      <c r="E44" s="17" t="n"/>
      <c r="F44" s="18" t="n"/>
      <c r="G44" s="17" t="n"/>
      <c r="H44" s="20">
        <f>IFERROR(IF($C44="","",IF(COUNTIF('Budget'!$A$8:$A$157,$C44)=0,"Missing Budget Code","OK")),"")</f>
        <v/>
      </c>
    </row>
    <row r="45">
      <c r="A45" s="25" t="n"/>
      <c r="B45" s="17" t="n"/>
      <c r="C45" s="17" t="n"/>
      <c r="D45" s="17" t="n"/>
      <c r="E45" s="17" t="n"/>
      <c r="F45" s="18" t="n"/>
      <c r="G45" s="17" t="n"/>
      <c r="H45" s="20">
        <f>IFERROR(IF($C45="","",IF(COUNTIF('Budget'!$A$8:$A$157,$C45)=0,"Missing Budget Code","OK")),"")</f>
        <v/>
      </c>
    </row>
    <row r="46">
      <c r="A46" s="25" t="n"/>
      <c r="B46" s="17" t="n"/>
      <c r="C46" s="17" t="n"/>
      <c r="D46" s="17" t="n"/>
      <c r="E46" s="17" t="n"/>
      <c r="F46" s="18" t="n"/>
      <c r="G46" s="17" t="n"/>
      <c r="H46" s="20">
        <f>IFERROR(IF($C46="","",IF(COUNTIF('Budget'!$A$8:$A$157,$C46)=0,"Missing Budget Code","OK")),"")</f>
        <v/>
      </c>
    </row>
    <row r="47">
      <c r="A47" s="25" t="n"/>
      <c r="B47" s="17" t="n"/>
      <c r="C47" s="17" t="n"/>
      <c r="D47" s="17" t="n"/>
      <c r="E47" s="17" t="n"/>
      <c r="F47" s="18" t="n"/>
      <c r="G47" s="17" t="n"/>
      <c r="H47" s="20">
        <f>IFERROR(IF($C47="","",IF(COUNTIF('Budget'!$A$8:$A$157,$C47)=0,"Missing Budget Code","OK")),"")</f>
        <v/>
      </c>
    </row>
    <row r="48">
      <c r="A48" s="25" t="n"/>
      <c r="B48" s="17" t="n"/>
      <c r="C48" s="17" t="n"/>
      <c r="D48" s="17" t="n"/>
      <c r="E48" s="17" t="n"/>
      <c r="F48" s="18" t="n"/>
      <c r="G48" s="17" t="n"/>
      <c r="H48" s="20">
        <f>IFERROR(IF($C48="","",IF(COUNTIF('Budget'!$A$8:$A$157,$C48)=0,"Missing Budget Code","OK")),"")</f>
        <v/>
      </c>
    </row>
    <row r="49">
      <c r="A49" s="25" t="n"/>
      <c r="B49" s="17" t="n"/>
      <c r="C49" s="17" t="n"/>
      <c r="D49" s="17" t="n"/>
      <c r="E49" s="17" t="n"/>
      <c r="F49" s="18" t="n"/>
      <c r="G49" s="17" t="n"/>
      <c r="H49" s="20">
        <f>IFERROR(IF($C49="","",IF(COUNTIF('Budget'!$A$8:$A$157,$C49)=0,"Missing Budget Code","OK")),"")</f>
        <v/>
      </c>
    </row>
    <row r="50">
      <c r="A50" s="25" t="n"/>
      <c r="B50" s="17" t="n"/>
      <c r="C50" s="17" t="n"/>
      <c r="D50" s="17" t="n"/>
      <c r="E50" s="17" t="n"/>
      <c r="F50" s="18" t="n"/>
      <c r="G50" s="17" t="n"/>
      <c r="H50" s="20">
        <f>IFERROR(IF($C50="","",IF(COUNTIF('Budget'!$A$8:$A$157,$C50)=0,"Missing Budget Code","OK")),"")</f>
        <v/>
      </c>
    </row>
    <row r="51">
      <c r="A51" s="25" t="n"/>
      <c r="B51" s="17" t="n"/>
      <c r="C51" s="17" t="n"/>
      <c r="D51" s="17" t="n"/>
      <c r="E51" s="17" t="n"/>
      <c r="F51" s="18" t="n"/>
      <c r="G51" s="17" t="n"/>
      <c r="H51" s="20">
        <f>IFERROR(IF($C51="","",IF(COUNTIF('Budget'!$A$8:$A$157,$C51)=0,"Missing Budget Code","OK")),"")</f>
        <v/>
      </c>
    </row>
    <row r="52">
      <c r="A52" s="25" t="n"/>
      <c r="B52" s="17" t="n"/>
      <c r="C52" s="17" t="n"/>
      <c r="D52" s="17" t="n"/>
      <c r="E52" s="17" t="n"/>
      <c r="F52" s="18" t="n"/>
      <c r="G52" s="17" t="n"/>
      <c r="H52" s="20">
        <f>IFERROR(IF($C52="","",IF(COUNTIF('Budget'!$A$8:$A$157,$C52)=0,"Missing Budget Code","OK")),"")</f>
        <v/>
      </c>
    </row>
    <row r="53">
      <c r="A53" s="25" t="n"/>
      <c r="B53" s="17" t="n"/>
      <c r="C53" s="17" t="n"/>
      <c r="D53" s="17" t="n"/>
      <c r="E53" s="17" t="n"/>
      <c r="F53" s="18" t="n"/>
      <c r="G53" s="17" t="n"/>
      <c r="H53" s="20">
        <f>IFERROR(IF($C53="","",IF(COUNTIF('Budget'!$A$8:$A$157,$C53)=0,"Missing Budget Code","OK")),"")</f>
        <v/>
      </c>
    </row>
    <row r="54">
      <c r="A54" s="25" t="n"/>
      <c r="B54" s="17" t="n"/>
      <c r="C54" s="17" t="n"/>
      <c r="D54" s="17" t="n"/>
      <c r="E54" s="17" t="n"/>
      <c r="F54" s="18" t="n"/>
      <c r="G54" s="17" t="n"/>
      <c r="H54" s="20">
        <f>IFERROR(IF($C54="","",IF(COUNTIF('Budget'!$A$8:$A$157,$C54)=0,"Missing Budget Code","OK")),"")</f>
        <v/>
      </c>
    </row>
    <row r="55">
      <c r="A55" s="25" t="n"/>
      <c r="B55" s="17" t="n"/>
      <c r="C55" s="17" t="n"/>
      <c r="D55" s="17" t="n"/>
      <c r="E55" s="17" t="n"/>
      <c r="F55" s="18" t="n"/>
      <c r="G55" s="17" t="n"/>
      <c r="H55" s="20">
        <f>IFERROR(IF($C55="","",IF(COUNTIF('Budget'!$A$8:$A$157,$C55)=0,"Missing Budget Code","OK")),"")</f>
        <v/>
      </c>
    </row>
    <row r="56">
      <c r="A56" s="25" t="n"/>
      <c r="B56" s="17" t="n"/>
      <c r="C56" s="17" t="n"/>
      <c r="D56" s="17" t="n"/>
      <c r="E56" s="17" t="n"/>
      <c r="F56" s="18" t="n"/>
      <c r="G56" s="17" t="n"/>
      <c r="H56" s="20">
        <f>IFERROR(IF($C56="","",IF(COUNTIF('Budget'!$A$8:$A$157,$C56)=0,"Missing Budget Code","OK")),"")</f>
        <v/>
      </c>
    </row>
    <row r="57">
      <c r="A57" s="25" t="n"/>
      <c r="B57" s="17" t="n"/>
      <c r="C57" s="17" t="n"/>
      <c r="D57" s="17" t="n"/>
      <c r="E57" s="17" t="n"/>
      <c r="F57" s="18" t="n"/>
      <c r="G57" s="17" t="n"/>
      <c r="H57" s="20">
        <f>IFERROR(IF($C57="","",IF(COUNTIF('Budget'!$A$8:$A$157,$C57)=0,"Missing Budget Code","OK")),"")</f>
        <v/>
      </c>
    </row>
    <row r="58">
      <c r="A58" s="25" t="n"/>
      <c r="B58" s="17" t="n"/>
      <c r="C58" s="17" t="n"/>
      <c r="D58" s="17" t="n"/>
      <c r="E58" s="17" t="n"/>
      <c r="F58" s="18" t="n"/>
      <c r="G58" s="17" t="n"/>
      <c r="H58" s="20">
        <f>IFERROR(IF($C58="","",IF(COUNTIF('Budget'!$A$8:$A$157,$C58)=0,"Missing Budget Code","OK")),"")</f>
        <v/>
      </c>
    </row>
    <row r="59">
      <c r="A59" s="25" t="n"/>
      <c r="B59" s="17" t="n"/>
      <c r="C59" s="17" t="n"/>
      <c r="D59" s="17" t="n"/>
      <c r="E59" s="17" t="n"/>
      <c r="F59" s="18" t="n"/>
      <c r="G59" s="17" t="n"/>
      <c r="H59" s="20">
        <f>IFERROR(IF($C59="","",IF(COUNTIF('Budget'!$A$8:$A$157,$C59)=0,"Missing Budget Code","OK")),"")</f>
        <v/>
      </c>
    </row>
    <row r="60">
      <c r="A60" s="25" t="n"/>
      <c r="B60" s="17" t="n"/>
      <c r="C60" s="17" t="n"/>
      <c r="D60" s="17" t="n"/>
      <c r="E60" s="17" t="n"/>
      <c r="F60" s="18" t="n"/>
      <c r="G60" s="17" t="n"/>
      <c r="H60" s="20">
        <f>IFERROR(IF($C60="","",IF(COUNTIF('Budget'!$A$8:$A$157,$C60)=0,"Missing Budget Code","OK")),"")</f>
        <v/>
      </c>
    </row>
    <row r="61">
      <c r="A61" s="25" t="n"/>
      <c r="B61" s="17" t="n"/>
      <c r="C61" s="17" t="n"/>
      <c r="D61" s="17" t="n"/>
      <c r="E61" s="17" t="n"/>
      <c r="F61" s="18" t="n"/>
      <c r="G61" s="17" t="n"/>
      <c r="H61" s="20">
        <f>IFERROR(IF($C61="","",IF(COUNTIF('Budget'!$A$8:$A$157,$C61)=0,"Missing Budget Code","OK")),"")</f>
        <v/>
      </c>
    </row>
    <row r="62">
      <c r="A62" s="25" t="n"/>
      <c r="B62" s="17" t="n"/>
      <c r="C62" s="17" t="n"/>
      <c r="D62" s="17" t="n"/>
      <c r="E62" s="17" t="n"/>
      <c r="F62" s="18" t="n"/>
      <c r="G62" s="17" t="n"/>
      <c r="H62" s="20">
        <f>IFERROR(IF($C62="","",IF(COUNTIF('Budget'!$A$8:$A$157,$C62)=0,"Missing Budget Code","OK")),"")</f>
        <v/>
      </c>
    </row>
    <row r="63">
      <c r="A63" s="25" t="n"/>
      <c r="B63" s="17" t="n"/>
      <c r="C63" s="17" t="n"/>
      <c r="D63" s="17" t="n"/>
      <c r="E63" s="17" t="n"/>
      <c r="F63" s="18" t="n"/>
      <c r="G63" s="17" t="n"/>
      <c r="H63" s="20">
        <f>IFERROR(IF($C63="","",IF(COUNTIF('Budget'!$A$8:$A$157,$C63)=0,"Missing Budget Code","OK")),"")</f>
        <v/>
      </c>
    </row>
    <row r="64">
      <c r="A64" s="25" t="n"/>
      <c r="B64" s="17" t="n"/>
      <c r="C64" s="17" t="n"/>
      <c r="D64" s="17" t="n"/>
      <c r="E64" s="17" t="n"/>
      <c r="F64" s="18" t="n"/>
      <c r="G64" s="17" t="n"/>
      <c r="H64" s="20">
        <f>IFERROR(IF($C64="","",IF(COUNTIF('Budget'!$A$8:$A$157,$C64)=0,"Missing Budget Code","OK")),"")</f>
        <v/>
      </c>
    </row>
    <row r="65">
      <c r="A65" s="25" t="n"/>
      <c r="B65" s="17" t="n"/>
      <c r="C65" s="17" t="n"/>
      <c r="D65" s="17" t="n"/>
      <c r="E65" s="17" t="n"/>
      <c r="F65" s="18" t="n"/>
      <c r="G65" s="17" t="n"/>
      <c r="H65" s="20">
        <f>IFERROR(IF($C65="","",IF(COUNTIF('Budget'!$A$8:$A$157,$C65)=0,"Missing Budget Code","OK")),"")</f>
        <v/>
      </c>
    </row>
    <row r="66">
      <c r="A66" s="25" t="n"/>
      <c r="B66" s="17" t="n"/>
      <c r="C66" s="17" t="n"/>
      <c r="D66" s="17" t="n"/>
      <c r="E66" s="17" t="n"/>
      <c r="F66" s="18" t="n"/>
      <c r="G66" s="17" t="n"/>
      <c r="H66" s="20">
        <f>IFERROR(IF($C66="","",IF(COUNTIF('Budget'!$A$8:$A$157,$C66)=0,"Missing Budget Code","OK")),"")</f>
        <v/>
      </c>
    </row>
    <row r="67">
      <c r="A67" s="25" t="n"/>
      <c r="B67" s="17" t="n"/>
      <c r="C67" s="17" t="n"/>
      <c r="D67" s="17" t="n"/>
      <c r="E67" s="17" t="n"/>
      <c r="F67" s="18" t="n"/>
      <c r="G67" s="17" t="n"/>
      <c r="H67" s="20">
        <f>IFERROR(IF($C67="","",IF(COUNTIF('Budget'!$A$8:$A$157,$C67)=0,"Missing Budget Code","OK")),"")</f>
        <v/>
      </c>
    </row>
    <row r="68">
      <c r="A68" s="25" t="n"/>
      <c r="B68" s="17" t="n"/>
      <c r="C68" s="17" t="n"/>
      <c r="D68" s="17" t="n"/>
      <c r="E68" s="17" t="n"/>
      <c r="F68" s="18" t="n"/>
      <c r="G68" s="17" t="n"/>
      <c r="H68" s="20">
        <f>IFERROR(IF($C68="","",IF(COUNTIF('Budget'!$A$8:$A$157,$C68)=0,"Missing Budget Code","OK")),"")</f>
        <v/>
      </c>
    </row>
    <row r="69">
      <c r="A69" s="25" t="n"/>
      <c r="B69" s="17" t="n"/>
      <c r="C69" s="17" t="n"/>
      <c r="D69" s="17" t="n"/>
      <c r="E69" s="17" t="n"/>
      <c r="F69" s="18" t="n"/>
      <c r="G69" s="17" t="n"/>
      <c r="H69" s="20">
        <f>IFERROR(IF($C69="","",IF(COUNTIF('Budget'!$A$8:$A$157,$C69)=0,"Missing Budget Code","OK")),"")</f>
        <v/>
      </c>
    </row>
    <row r="70">
      <c r="A70" s="25" t="n"/>
      <c r="B70" s="17" t="n"/>
      <c r="C70" s="17" t="n"/>
      <c r="D70" s="17" t="n"/>
      <c r="E70" s="17" t="n"/>
      <c r="F70" s="18" t="n"/>
      <c r="G70" s="17" t="n"/>
      <c r="H70" s="20">
        <f>IFERROR(IF($C70="","",IF(COUNTIF('Budget'!$A$8:$A$157,$C70)=0,"Missing Budget Code","OK")),"")</f>
        <v/>
      </c>
    </row>
    <row r="71">
      <c r="A71" s="25" t="n"/>
      <c r="B71" s="17" t="n"/>
      <c r="C71" s="17" t="n"/>
      <c r="D71" s="17" t="n"/>
      <c r="E71" s="17" t="n"/>
      <c r="F71" s="18" t="n"/>
      <c r="G71" s="17" t="n"/>
      <c r="H71" s="20">
        <f>IFERROR(IF($C71="","",IF(COUNTIF('Budget'!$A$8:$A$157,$C71)=0,"Missing Budget Code","OK")),"")</f>
        <v/>
      </c>
    </row>
    <row r="72">
      <c r="A72" s="25" t="n"/>
      <c r="B72" s="17" t="n"/>
      <c r="C72" s="17" t="n"/>
      <c r="D72" s="17" t="n"/>
      <c r="E72" s="17" t="n"/>
      <c r="F72" s="18" t="n"/>
      <c r="G72" s="17" t="n"/>
      <c r="H72" s="20">
        <f>IFERROR(IF($C72="","",IF(COUNTIF('Budget'!$A$8:$A$157,$C72)=0,"Missing Budget Code","OK")),"")</f>
        <v/>
      </c>
    </row>
    <row r="73">
      <c r="A73" s="25" t="n"/>
      <c r="B73" s="17" t="n"/>
      <c r="C73" s="17" t="n"/>
      <c r="D73" s="17" t="n"/>
      <c r="E73" s="17" t="n"/>
      <c r="F73" s="18" t="n"/>
      <c r="G73" s="17" t="n"/>
      <c r="H73" s="20">
        <f>IFERROR(IF($C73="","",IF(COUNTIF('Budget'!$A$8:$A$157,$C73)=0,"Missing Budget Code","OK")),"")</f>
        <v/>
      </c>
    </row>
    <row r="74">
      <c r="A74" s="25" t="n"/>
      <c r="B74" s="17" t="n"/>
      <c r="C74" s="17" t="n"/>
      <c r="D74" s="17" t="n"/>
      <c r="E74" s="17" t="n"/>
      <c r="F74" s="18" t="n"/>
      <c r="G74" s="17" t="n"/>
      <c r="H74" s="20">
        <f>IFERROR(IF($C74="","",IF(COUNTIF('Budget'!$A$8:$A$157,$C74)=0,"Missing Budget Code","OK")),"")</f>
        <v/>
      </c>
    </row>
    <row r="75">
      <c r="A75" s="25" t="n"/>
      <c r="B75" s="17" t="n"/>
      <c r="C75" s="17" t="n"/>
      <c r="D75" s="17" t="n"/>
      <c r="E75" s="17" t="n"/>
      <c r="F75" s="18" t="n"/>
      <c r="G75" s="17" t="n"/>
      <c r="H75" s="20">
        <f>IFERROR(IF($C75="","",IF(COUNTIF('Budget'!$A$8:$A$157,$C75)=0,"Missing Budget Code","OK")),"")</f>
        <v/>
      </c>
    </row>
    <row r="76">
      <c r="A76" s="25" t="n"/>
      <c r="B76" s="17" t="n"/>
      <c r="C76" s="17" t="n"/>
      <c r="D76" s="17" t="n"/>
      <c r="E76" s="17" t="n"/>
      <c r="F76" s="18" t="n"/>
      <c r="G76" s="17" t="n"/>
      <c r="H76" s="20">
        <f>IFERROR(IF($C76="","",IF(COUNTIF('Budget'!$A$8:$A$157,$C76)=0,"Missing Budget Code","OK")),"")</f>
        <v/>
      </c>
    </row>
    <row r="77">
      <c r="A77" s="25" t="n"/>
      <c r="B77" s="17" t="n"/>
      <c r="C77" s="17" t="n"/>
      <c r="D77" s="17" t="n"/>
      <c r="E77" s="17" t="n"/>
      <c r="F77" s="18" t="n"/>
      <c r="G77" s="17" t="n"/>
      <c r="H77" s="20">
        <f>IFERROR(IF($C77="","",IF(COUNTIF('Budget'!$A$8:$A$157,$C77)=0,"Missing Budget Code","OK")),"")</f>
        <v/>
      </c>
    </row>
    <row r="78">
      <c r="A78" s="25" t="n"/>
      <c r="B78" s="17" t="n"/>
      <c r="C78" s="17" t="n"/>
      <c r="D78" s="17" t="n"/>
      <c r="E78" s="17" t="n"/>
      <c r="F78" s="18" t="n"/>
      <c r="G78" s="17" t="n"/>
      <c r="H78" s="20">
        <f>IFERROR(IF($C78="","",IF(COUNTIF('Budget'!$A$8:$A$157,$C78)=0,"Missing Budget Code","OK")),"")</f>
        <v/>
      </c>
    </row>
    <row r="79">
      <c r="A79" s="25" t="n"/>
      <c r="B79" s="17" t="n"/>
      <c r="C79" s="17" t="n"/>
      <c r="D79" s="17" t="n"/>
      <c r="E79" s="17" t="n"/>
      <c r="F79" s="18" t="n"/>
      <c r="G79" s="17" t="n"/>
      <c r="H79" s="20">
        <f>IFERROR(IF($C79="","",IF(COUNTIF('Budget'!$A$8:$A$157,$C79)=0,"Missing Budget Code","OK")),"")</f>
        <v/>
      </c>
    </row>
    <row r="80">
      <c r="A80" s="25" t="n"/>
      <c r="B80" s="17" t="n"/>
      <c r="C80" s="17" t="n"/>
      <c r="D80" s="17" t="n"/>
      <c r="E80" s="17" t="n"/>
      <c r="F80" s="18" t="n"/>
      <c r="G80" s="17" t="n"/>
      <c r="H80" s="20">
        <f>IFERROR(IF($C80="","",IF(COUNTIF('Budget'!$A$8:$A$157,$C80)=0,"Missing Budget Code","OK")),"")</f>
        <v/>
      </c>
    </row>
    <row r="81">
      <c r="A81" s="25" t="n"/>
      <c r="B81" s="17" t="n"/>
      <c r="C81" s="17" t="n"/>
      <c r="D81" s="17" t="n"/>
      <c r="E81" s="17" t="n"/>
      <c r="F81" s="18" t="n"/>
      <c r="G81" s="17" t="n"/>
      <c r="H81" s="20">
        <f>IFERROR(IF($C81="","",IF(COUNTIF('Budget'!$A$8:$A$157,$C81)=0,"Missing Budget Code","OK")),"")</f>
        <v/>
      </c>
    </row>
    <row r="82">
      <c r="A82" s="25" t="n"/>
      <c r="B82" s="17" t="n"/>
      <c r="C82" s="17" t="n"/>
      <c r="D82" s="17" t="n"/>
      <c r="E82" s="17" t="n"/>
      <c r="F82" s="18" t="n"/>
      <c r="G82" s="17" t="n"/>
      <c r="H82" s="20">
        <f>IFERROR(IF($C82="","",IF(COUNTIF('Budget'!$A$8:$A$157,$C82)=0,"Missing Budget Code","OK")),"")</f>
        <v/>
      </c>
    </row>
    <row r="83">
      <c r="A83" s="25" t="n"/>
      <c r="B83" s="17" t="n"/>
      <c r="C83" s="17" t="n"/>
      <c r="D83" s="17" t="n"/>
      <c r="E83" s="17" t="n"/>
      <c r="F83" s="18" t="n"/>
      <c r="G83" s="17" t="n"/>
      <c r="H83" s="20">
        <f>IFERROR(IF($C83="","",IF(COUNTIF('Budget'!$A$8:$A$157,$C83)=0,"Missing Budget Code","OK")),"")</f>
        <v/>
      </c>
    </row>
    <row r="84">
      <c r="A84" s="25" t="n"/>
      <c r="B84" s="17" t="n"/>
      <c r="C84" s="17" t="n"/>
      <c r="D84" s="17" t="n"/>
      <c r="E84" s="17" t="n"/>
      <c r="F84" s="18" t="n"/>
      <c r="G84" s="17" t="n"/>
      <c r="H84" s="20">
        <f>IFERROR(IF($C84="","",IF(COUNTIF('Budget'!$A$8:$A$157,$C84)=0,"Missing Budget Code","OK")),"")</f>
        <v/>
      </c>
    </row>
    <row r="85">
      <c r="A85" s="25" t="n"/>
      <c r="B85" s="17" t="n"/>
      <c r="C85" s="17" t="n"/>
      <c r="D85" s="17" t="n"/>
      <c r="E85" s="17" t="n"/>
      <c r="F85" s="18" t="n"/>
      <c r="G85" s="17" t="n"/>
      <c r="H85" s="20">
        <f>IFERROR(IF($C85="","",IF(COUNTIF('Budget'!$A$8:$A$157,$C85)=0,"Missing Budget Code","OK")),"")</f>
        <v/>
      </c>
    </row>
    <row r="86">
      <c r="A86" s="25" t="n"/>
      <c r="B86" s="17" t="n"/>
      <c r="C86" s="17" t="n"/>
      <c r="D86" s="17" t="n"/>
      <c r="E86" s="17" t="n"/>
      <c r="F86" s="18" t="n"/>
      <c r="G86" s="17" t="n"/>
      <c r="H86" s="20">
        <f>IFERROR(IF($C86="","",IF(COUNTIF('Budget'!$A$8:$A$157,$C86)=0,"Missing Budget Code","OK")),"")</f>
        <v/>
      </c>
    </row>
    <row r="87">
      <c r="A87" s="25" t="n"/>
      <c r="B87" s="17" t="n"/>
      <c r="C87" s="17" t="n"/>
      <c r="D87" s="17" t="n"/>
      <c r="E87" s="17" t="n"/>
      <c r="F87" s="18" t="n"/>
      <c r="G87" s="17" t="n"/>
      <c r="H87" s="20">
        <f>IFERROR(IF($C87="","",IF(COUNTIF('Budget'!$A$8:$A$157,$C87)=0,"Missing Budget Code","OK")),"")</f>
        <v/>
      </c>
    </row>
    <row r="88">
      <c r="A88" s="25" t="n"/>
      <c r="B88" s="17" t="n"/>
      <c r="C88" s="17" t="n"/>
      <c r="D88" s="17" t="n"/>
      <c r="E88" s="17" t="n"/>
      <c r="F88" s="18" t="n"/>
      <c r="G88" s="17" t="n"/>
      <c r="H88" s="20">
        <f>IFERROR(IF($C88="","",IF(COUNTIF('Budget'!$A$8:$A$157,$C88)=0,"Missing Budget Code","OK")),"")</f>
        <v/>
      </c>
    </row>
    <row r="89">
      <c r="A89" s="25" t="n"/>
      <c r="B89" s="17" t="n"/>
      <c r="C89" s="17" t="n"/>
      <c r="D89" s="17" t="n"/>
      <c r="E89" s="17" t="n"/>
      <c r="F89" s="18" t="n"/>
      <c r="G89" s="17" t="n"/>
      <c r="H89" s="20">
        <f>IFERROR(IF($C89="","",IF(COUNTIF('Budget'!$A$8:$A$157,$C89)=0,"Missing Budget Code","OK")),"")</f>
        <v/>
      </c>
    </row>
    <row r="90">
      <c r="A90" s="25" t="n"/>
      <c r="B90" s="17" t="n"/>
      <c r="C90" s="17" t="n"/>
      <c r="D90" s="17" t="n"/>
      <c r="E90" s="17" t="n"/>
      <c r="F90" s="18" t="n"/>
      <c r="G90" s="17" t="n"/>
      <c r="H90" s="20">
        <f>IFERROR(IF($C90="","",IF(COUNTIF('Budget'!$A$8:$A$157,$C90)=0,"Missing Budget Code","OK")),"")</f>
        <v/>
      </c>
    </row>
    <row r="91">
      <c r="A91" s="25" t="n"/>
      <c r="B91" s="17" t="n"/>
      <c r="C91" s="17" t="n"/>
      <c r="D91" s="17" t="n"/>
      <c r="E91" s="17" t="n"/>
      <c r="F91" s="18" t="n"/>
      <c r="G91" s="17" t="n"/>
      <c r="H91" s="20">
        <f>IFERROR(IF($C91="","",IF(COUNTIF('Budget'!$A$8:$A$157,$C91)=0,"Missing Budget Code","OK")),"")</f>
        <v/>
      </c>
    </row>
    <row r="92">
      <c r="A92" s="25" t="n"/>
      <c r="B92" s="17" t="n"/>
      <c r="C92" s="17" t="n"/>
      <c r="D92" s="17" t="n"/>
      <c r="E92" s="17" t="n"/>
      <c r="F92" s="18" t="n"/>
      <c r="G92" s="17" t="n"/>
      <c r="H92" s="20">
        <f>IFERROR(IF($C92="","",IF(COUNTIF('Budget'!$A$8:$A$157,$C92)=0,"Missing Budget Code","OK")),"")</f>
        <v/>
      </c>
    </row>
    <row r="93">
      <c r="A93" s="25" t="n"/>
      <c r="B93" s="17" t="n"/>
      <c r="C93" s="17" t="n"/>
      <c r="D93" s="17" t="n"/>
      <c r="E93" s="17" t="n"/>
      <c r="F93" s="18" t="n"/>
      <c r="G93" s="17" t="n"/>
      <c r="H93" s="20">
        <f>IFERROR(IF($C93="","",IF(COUNTIF('Budget'!$A$8:$A$157,$C93)=0,"Missing Budget Code","OK")),"")</f>
        <v/>
      </c>
    </row>
    <row r="94">
      <c r="A94" s="25" t="n"/>
      <c r="B94" s="17" t="n"/>
      <c r="C94" s="17" t="n"/>
      <c r="D94" s="17" t="n"/>
      <c r="E94" s="17" t="n"/>
      <c r="F94" s="18" t="n"/>
      <c r="G94" s="17" t="n"/>
      <c r="H94" s="20">
        <f>IFERROR(IF($C94="","",IF(COUNTIF('Budget'!$A$8:$A$157,$C94)=0,"Missing Budget Code","OK")),"")</f>
        <v/>
      </c>
    </row>
    <row r="95">
      <c r="A95" s="25" t="n"/>
      <c r="B95" s="17" t="n"/>
      <c r="C95" s="17" t="n"/>
      <c r="D95" s="17" t="n"/>
      <c r="E95" s="17" t="n"/>
      <c r="F95" s="18" t="n"/>
      <c r="G95" s="17" t="n"/>
      <c r="H95" s="20">
        <f>IFERROR(IF($C95="","",IF(COUNTIF('Budget'!$A$8:$A$157,$C95)=0,"Missing Budget Code","OK")),"")</f>
        <v/>
      </c>
    </row>
    <row r="96">
      <c r="A96" s="25" t="n"/>
      <c r="B96" s="17" t="n"/>
      <c r="C96" s="17" t="n"/>
      <c r="D96" s="17" t="n"/>
      <c r="E96" s="17" t="n"/>
      <c r="F96" s="18" t="n"/>
      <c r="G96" s="17" t="n"/>
      <c r="H96" s="20">
        <f>IFERROR(IF($C96="","",IF(COUNTIF('Budget'!$A$8:$A$157,$C96)=0,"Missing Budget Code","OK")),"")</f>
        <v/>
      </c>
    </row>
    <row r="97">
      <c r="A97" s="25" t="n"/>
      <c r="B97" s="17" t="n"/>
      <c r="C97" s="17" t="n"/>
      <c r="D97" s="17" t="n"/>
      <c r="E97" s="17" t="n"/>
      <c r="F97" s="18" t="n"/>
      <c r="G97" s="17" t="n"/>
      <c r="H97" s="20">
        <f>IFERROR(IF($C97="","",IF(COUNTIF('Budget'!$A$8:$A$157,$C97)=0,"Missing Budget Code","OK")),"")</f>
        <v/>
      </c>
    </row>
    <row r="98">
      <c r="A98" s="25" t="n"/>
      <c r="B98" s="17" t="n"/>
      <c r="C98" s="17" t="n"/>
      <c r="D98" s="17" t="n"/>
      <c r="E98" s="17" t="n"/>
      <c r="F98" s="18" t="n"/>
      <c r="G98" s="17" t="n"/>
      <c r="H98" s="20">
        <f>IFERROR(IF($C98="","",IF(COUNTIF('Budget'!$A$8:$A$157,$C98)=0,"Missing Budget Code","OK")),"")</f>
        <v/>
      </c>
    </row>
    <row r="99">
      <c r="A99" s="25" t="n"/>
      <c r="B99" s="17" t="n"/>
      <c r="C99" s="17" t="n"/>
      <c r="D99" s="17" t="n"/>
      <c r="E99" s="17" t="n"/>
      <c r="F99" s="18" t="n"/>
      <c r="G99" s="17" t="n"/>
      <c r="H99" s="20">
        <f>IFERROR(IF($C99="","",IF(COUNTIF('Budget'!$A$8:$A$157,$C99)=0,"Missing Budget Code","OK")),"")</f>
        <v/>
      </c>
    </row>
    <row r="100">
      <c r="A100" s="25" t="n"/>
      <c r="B100" s="17" t="n"/>
      <c r="C100" s="17" t="n"/>
      <c r="D100" s="17" t="n"/>
      <c r="E100" s="17" t="n"/>
      <c r="F100" s="18" t="n"/>
      <c r="G100" s="17" t="n"/>
      <c r="H100" s="20">
        <f>IFERROR(IF($C100="","",IF(COUNTIF('Budget'!$A$8:$A$157,$C100)=0,"Missing Budget Code","OK")),"")</f>
        <v/>
      </c>
    </row>
    <row r="101">
      <c r="A101" s="25" t="n"/>
      <c r="B101" s="17" t="n"/>
      <c r="C101" s="17" t="n"/>
      <c r="D101" s="17" t="n"/>
      <c r="E101" s="17" t="n"/>
      <c r="F101" s="18" t="n"/>
      <c r="G101" s="17" t="n"/>
      <c r="H101" s="20">
        <f>IFERROR(IF($C101="","",IF(COUNTIF('Budget'!$A$8:$A$157,$C101)=0,"Missing Budget Code","OK")),"")</f>
        <v/>
      </c>
    </row>
    <row r="102">
      <c r="A102" s="25" t="n"/>
      <c r="B102" s="17" t="n"/>
      <c r="C102" s="17" t="n"/>
      <c r="D102" s="17" t="n"/>
      <c r="E102" s="17" t="n"/>
      <c r="F102" s="18" t="n"/>
      <c r="G102" s="17" t="n"/>
      <c r="H102" s="20">
        <f>IFERROR(IF($C102="","",IF(COUNTIF('Budget'!$A$8:$A$157,$C102)=0,"Missing Budget Code","OK")),"")</f>
        <v/>
      </c>
    </row>
    <row r="103">
      <c r="A103" s="25" t="n"/>
      <c r="B103" s="17" t="n"/>
      <c r="C103" s="17" t="n"/>
      <c r="D103" s="17" t="n"/>
      <c r="E103" s="17" t="n"/>
      <c r="F103" s="18" t="n"/>
      <c r="G103" s="17" t="n"/>
      <c r="H103" s="20">
        <f>IFERROR(IF($C103="","",IF(COUNTIF('Budget'!$A$8:$A$157,$C103)=0,"Missing Budget Code","OK")),"")</f>
        <v/>
      </c>
    </row>
    <row r="104">
      <c r="A104" s="25" t="n"/>
      <c r="B104" s="17" t="n"/>
      <c r="C104" s="17" t="n"/>
      <c r="D104" s="17" t="n"/>
      <c r="E104" s="17" t="n"/>
      <c r="F104" s="18" t="n"/>
      <c r="G104" s="17" t="n"/>
      <c r="H104" s="20">
        <f>IFERROR(IF($C104="","",IF(COUNTIF('Budget'!$A$8:$A$157,$C104)=0,"Missing Budget Code","OK")),"")</f>
        <v/>
      </c>
    </row>
    <row r="105">
      <c r="A105" s="25" t="n"/>
      <c r="B105" s="17" t="n"/>
      <c r="C105" s="17" t="n"/>
      <c r="D105" s="17" t="n"/>
      <c r="E105" s="17" t="n"/>
      <c r="F105" s="18" t="n"/>
      <c r="G105" s="17" t="n"/>
      <c r="H105" s="20">
        <f>IFERROR(IF($C105="","",IF(COUNTIF('Budget'!$A$8:$A$157,$C105)=0,"Missing Budget Code","OK")),"")</f>
        <v/>
      </c>
    </row>
    <row r="106">
      <c r="A106" s="25" t="n"/>
      <c r="B106" s="17" t="n"/>
      <c r="C106" s="17" t="n"/>
      <c r="D106" s="17" t="n"/>
      <c r="E106" s="17" t="n"/>
      <c r="F106" s="18" t="n"/>
      <c r="G106" s="17" t="n"/>
      <c r="H106" s="20">
        <f>IFERROR(IF($C106="","",IF(COUNTIF('Budget'!$A$8:$A$157,$C106)=0,"Missing Budget Code","OK")),"")</f>
        <v/>
      </c>
    </row>
    <row r="107">
      <c r="A107" s="25" t="n"/>
      <c r="B107" s="17" t="n"/>
      <c r="C107" s="17" t="n"/>
      <c r="D107" s="17" t="n"/>
      <c r="E107" s="17" t="n"/>
      <c r="F107" s="18" t="n"/>
      <c r="G107" s="17" t="n"/>
      <c r="H107" s="20">
        <f>IFERROR(IF($C107="","",IF(COUNTIF('Budget'!$A$8:$A$157,$C107)=0,"Missing Budget Code","OK")),"")</f>
        <v/>
      </c>
    </row>
    <row r="108">
      <c r="A108" s="25" t="n"/>
      <c r="B108" s="17" t="n"/>
      <c r="C108" s="17" t="n"/>
      <c r="D108" s="17" t="n"/>
      <c r="E108" s="17" t="n"/>
      <c r="F108" s="18" t="n"/>
      <c r="G108" s="17" t="n"/>
      <c r="H108" s="20">
        <f>IFERROR(IF($C108="","",IF(COUNTIF('Budget'!$A$8:$A$157,$C108)=0,"Missing Budget Code","OK")),"")</f>
        <v/>
      </c>
    </row>
    <row r="109">
      <c r="A109" s="25" t="n"/>
      <c r="B109" s="17" t="n"/>
      <c r="C109" s="17" t="n"/>
      <c r="D109" s="17" t="n"/>
      <c r="E109" s="17" t="n"/>
      <c r="F109" s="18" t="n"/>
      <c r="G109" s="17" t="n"/>
      <c r="H109" s="20">
        <f>IFERROR(IF($C109="","",IF(COUNTIF('Budget'!$A$8:$A$157,$C109)=0,"Missing Budget Code","OK")),"")</f>
        <v/>
      </c>
    </row>
    <row r="110">
      <c r="A110" s="25" t="n"/>
      <c r="B110" s="17" t="n"/>
      <c r="C110" s="17" t="n"/>
      <c r="D110" s="17" t="n"/>
      <c r="E110" s="17" t="n"/>
      <c r="F110" s="18" t="n"/>
      <c r="G110" s="17" t="n"/>
      <c r="H110" s="20">
        <f>IFERROR(IF($C110="","",IF(COUNTIF('Budget'!$A$8:$A$157,$C110)=0,"Missing Budget Code","OK")),"")</f>
        <v/>
      </c>
    </row>
    <row r="111">
      <c r="A111" s="25" t="n"/>
      <c r="B111" s="17" t="n"/>
      <c r="C111" s="17" t="n"/>
      <c r="D111" s="17" t="n"/>
      <c r="E111" s="17" t="n"/>
      <c r="F111" s="18" t="n"/>
      <c r="G111" s="17" t="n"/>
      <c r="H111" s="20">
        <f>IFERROR(IF($C111="","",IF(COUNTIF('Budget'!$A$8:$A$157,$C111)=0,"Missing Budget Code","OK")),"")</f>
        <v/>
      </c>
    </row>
    <row r="112">
      <c r="A112" s="25" t="n"/>
      <c r="B112" s="17" t="n"/>
      <c r="C112" s="17" t="n"/>
      <c r="D112" s="17" t="n"/>
      <c r="E112" s="17" t="n"/>
      <c r="F112" s="18" t="n"/>
      <c r="G112" s="17" t="n"/>
      <c r="H112" s="20">
        <f>IFERROR(IF($C112="","",IF(COUNTIF('Budget'!$A$8:$A$157,$C112)=0,"Missing Budget Code","OK")),"")</f>
        <v/>
      </c>
    </row>
    <row r="113">
      <c r="A113" s="25" t="n"/>
      <c r="B113" s="17" t="n"/>
      <c r="C113" s="17" t="n"/>
      <c r="D113" s="17" t="n"/>
      <c r="E113" s="17" t="n"/>
      <c r="F113" s="18" t="n"/>
      <c r="G113" s="17" t="n"/>
      <c r="H113" s="20">
        <f>IFERROR(IF($C113="","",IF(COUNTIF('Budget'!$A$8:$A$157,$C113)=0,"Missing Budget Code","OK")),"")</f>
        <v/>
      </c>
    </row>
    <row r="114">
      <c r="A114" s="25" t="n"/>
      <c r="B114" s="17" t="n"/>
      <c r="C114" s="17" t="n"/>
      <c r="D114" s="17" t="n"/>
      <c r="E114" s="17" t="n"/>
      <c r="F114" s="18" t="n"/>
      <c r="G114" s="17" t="n"/>
      <c r="H114" s="20">
        <f>IFERROR(IF($C114="","",IF(COUNTIF('Budget'!$A$8:$A$157,$C114)=0,"Missing Budget Code","OK")),"")</f>
        <v/>
      </c>
    </row>
    <row r="115">
      <c r="A115" s="25" t="n"/>
      <c r="B115" s="17" t="n"/>
      <c r="C115" s="17" t="n"/>
      <c r="D115" s="17" t="n"/>
      <c r="E115" s="17" t="n"/>
      <c r="F115" s="18" t="n"/>
      <c r="G115" s="17" t="n"/>
      <c r="H115" s="20">
        <f>IFERROR(IF($C115="","",IF(COUNTIF('Budget'!$A$8:$A$157,$C115)=0,"Missing Budget Code","OK")),"")</f>
        <v/>
      </c>
    </row>
    <row r="116">
      <c r="A116" s="25" t="n"/>
      <c r="B116" s="17" t="n"/>
      <c r="C116" s="17" t="n"/>
      <c r="D116" s="17" t="n"/>
      <c r="E116" s="17" t="n"/>
      <c r="F116" s="18" t="n"/>
      <c r="G116" s="17" t="n"/>
      <c r="H116" s="20">
        <f>IFERROR(IF($C116="","",IF(COUNTIF('Budget'!$A$8:$A$157,$C116)=0,"Missing Budget Code","OK")),"")</f>
        <v/>
      </c>
    </row>
    <row r="117">
      <c r="A117" s="25" t="n"/>
      <c r="B117" s="17" t="n"/>
      <c r="C117" s="17" t="n"/>
      <c r="D117" s="17" t="n"/>
      <c r="E117" s="17" t="n"/>
      <c r="F117" s="18" t="n"/>
      <c r="G117" s="17" t="n"/>
      <c r="H117" s="20">
        <f>IFERROR(IF($C117="","",IF(COUNTIF('Budget'!$A$8:$A$157,$C117)=0,"Missing Budget Code","OK")),"")</f>
        <v/>
      </c>
    </row>
    <row r="118">
      <c r="A118" s="25" t="n"/>
      <c r="B118" s="17" t="n"/>
      <c r="C118" s="17" t="n"/>
      <c r="D118" s="17" t="n"/>
      <c r="E118" s="17" t="n"/>
      <c r="F118" s="18" t="n"/>
      <c r="G118" s="17" t="n"/>
      <c r="H118" s="20">
        <f>IFERROR(IF($C118="","",IF(COUNTIF('Budget'!$A$8:$A$157,$C118)=0,"Missing Budget Code","OK")),"")</f>
        <v/>
      </c>
    </row>
    <row r="119">
      <c r="A119" s="25" t="n"/>
      <c r="B119" s="17" t="n"/>
      <c r="C119" s="17" t="n"/>
      <c r="D119" s="17" t="n"/>
      <c r="E119" s="17" t="n"/>
      <c r="F119" s="18" t="n"/>
      <c r="G119" s="17" t="n"/>
      <c r="H119" s="20">
        <f>IFERROR(IF($C119="","",IF(COUNTIF('Budget'!$A$8:$A$157,$C119)=0,"Missing Budget Code","OK")),"")</f>
        <v/>
      </c>
    </row>
    <row r="120">
      <c r="A120" s="25" t="n"/>
      <c r="B120" s="17" t="n"/>
      <c r="C120" s="17" t="n"/>
      <c r="D120" s="17" t="n"/>
      <c r="E120" s="17" t="n"/>
      <c r="F120" s="18" t="n"/>
      <c r="G120" s="17" t="n"/>
      <c r="H120" s="20">
        <f>IFERROR(IF($C120="","",IF(COUNTIF('Budget'!$A$8:$A$157,$C120)=0,"Missing Budget Code","OK")),"")</f>
        <v/>
      </c>
    </row>
    <row r="121">
      <c r="A121" s="25" t="n"/>
      <c r="B121" s="17" t="n"/>
      <c r="C121" s="17" t="n"/>
      <c r="D121" s="17" t="n"/>
      <c r="E121" s="17" t="n"/>
      <c r="F121" s="18" t="n"/>
      <c r="G121" s="17" t="n"/>
      <c r="H121" s="20">
        <f>IFERROR(IF($C121="","",IF(COUNTIF('Budget'!$A$8:$A$157,$C121)=0,"Missing Budget Code","OK")),"")</f>
        <v/>
      </c>
    </row>
    <row r="122">
      <c r="A122" s="25" t="n"/>
      <c r="B122" s="17" t="n"/>
      <c r="C122" s="17" t="n"/>
      <c r="D122" s="17" t="n"/>
      <c r="E122" s="17" t="n"/>
      <c r="F122" s="18" t="n"/>
      <c r="G122" s="17" t="n"/>
      <c r="H122" s="20">
        <f>IFERROR(IF($C122="","",IF(COUNTIF('Budget'!$A$8:$A$157,$C122)=0,"Missing Budget Code","OK")),"")</f>
        <v/>
      </c>
    </row>
    <row r="123">
      <c r="A123" s="25" t="n"/>
      <c r="B123" s="17" t="n"/>
      <c r="C123" s="17" t="n"/>
      <c r="D123" s="17" t="n"/>
      <c r="E123" s="17" t="n"/>
      <c r="F123" s="18" t="n"/>
      <c r="G123" s="17" t="n"/>
      <c r="H123" s="20">
        <f>IFERROR(IF($C123="","",IF(COUNTIF('Budget'!$A$8:$A$157,$C123)=0,"Missing Budget Code","OK")),"")</f>
        <v/>
      </c>
    </row>
    <row r="124">
      <c r="A124" s="25" t="n"/>
      <c r="B124" s="17" t="n"/>
      <c r="C124" s="17" t="n"/>
      <c r="D124" s="17" t="n"/>
      <c r="E124" s="17" t="n"/>
      <c r="F124" s="18" t="n"/>
      <c r="G124" s="17" t="n"/>
      <c r="H124" s="20">
        <f>IFERROR(IF($C124="","",IF(COUNTIF('Budget'!$A$8:$A$157,$C124)=0,"Missing Budget Code","OK")),"")</f>
        <v/>
      </c>
    </row>
    <row r="125">
      <c r="A125" s="25" t="n"/>
      <c r="B125" s="17" t="n"/>
      <c r="C125" s="17" t="n"/>
      <c r="D125" s="17" t="n"/>
      <c r="E125" s="17" t="n"/>
      <c r="F125" s="18" t="n"/>
      <c r="G125" s="17" t="n"/>
      <c r="H125" s="20">
        <f>IFERROR(IF($C125="","",IF(COUNTIF('Budget'!$A$8:$A$157,$C125)=0,"Missing Budget Code","OK")),"")</f>
        <v/>
      </c>
    </row>
    <row r="126">
      <c r="A126" s="25" t="n"/>
      <c r="B126" s="17" t="n"/>
      <c r="C126" s="17" t="n"/>
      <c r="D126" s="17" t="n"/>
      <c r="E126" s="17" t="n"/>
      <c r="F126" s="18" t="n"/>
      <c r="G126" s="17" t="n"/>
      <c r="H126" s="20">
        <f>IFERROR(IF($C126="","",IF(COUNTIF('Budget'!$A$8:$A$157,$C126)=0,"Missing Budget Code","OK")),"")</f>
        <v/>
      </c>
    </row>
    <row r="127">
      <c r="A127" s="25" t="n"/>
      <c r="B127" s="17" t="n"/>
      <c r="C127" s="17" t="n"/>
      <c r="D127" s="17" t="n"/>
      <c r="E127" s="17" t="n"/>
      <c r="F127" s="18" t="n"/>
      <c r="G127" s="17" t="n"/>
      <c r="H127" s="20">
        <f>IFERROR(IF($C127="","",IF(COUNTIF('Budget'!$A$8:$A$157,$C127)=0,"Missing Budget Code","OK")),"")</f>
        <v/>
      </c>
    </row>
    <row r="128">
      <c r="A128" s="25" t="n"/>
      <c r="B128" s="17" t="n"/>
      <c r="C128" s="17" t="n"/>
      <c r="D128" s="17" t="n"/>
      <c r="E128" s="17" t="n"/>
      <c r="F128" s="18" t="n"/>
      <c r="G128" s="17" t="n"/>
      <c r="H128" s="20">
        <f>IFERROR(IF($C128="","",IF(COUNTIF('Budget'!$A$8:$A$157,$C128)=0,"Missing Budget Code","OK")),"")</f>
        <v/>
      </c>
    </row>
    <row r="129">
      <c r="A129" s="25" t="n"/>
      <c r="B129" s="17" t="n"/>
      <c r="C129" s="17" t="n"/>
      <c r="D129" s="17" t="n"/>
      <c r="E129" s="17" t="n"/>
      <c r="F129" s="18" t="n"/>
      <c r="G129" s="17" t="n"/>
      <c r="H129" s="20">
        <f>IFERROR(IF($C129="","",IF(COUNTIF('Budget'!$A$8:$A$157,$C129)=0,"Missing Budget Code","OK")),"")</f>
        <v/>
      </c>
    </row>
    <row r="130">
      <c r="A130" s="25" t="n"/>
      <c r="B130" s="17" t="n"/>
      <c r="C130" s="17" t="n"/>
      <c r="D130" s="17" t="n"/>
      <c r="E130" s="17" t="n"/>
      <c r="F130" s="18" t="n"/>
      <c r="G130" s="17" t="n"/>
      <c r="H130" s="20">
        <f>IFERROR(IF($C130="","",IF(COUNTIF('Budget'!$A$8:$A$157,$C130)=0,"Missing Budget Code","OK")),"")</f>
        <v/>
      </c>
    </row>
    <row r="131">
      <c r="A131" s="25" t="n"/>
      <c r="B131" s="17" t="n"/>
      <c r="C131" s="17" t="n"/>
      <c r="D131" s="17" t="n"/>
      <c r="E131" s="17" t="n"/>
      <c r="F131" s="18" t="n"/>
      <c r="G131" s="17" t="n"/>
      <c r="H131" s="20">
        <f>IFERROR(IF($C131="","",IF(COUNTIF('Budget'!$A$8:$A$157,$C131)=0,"Missing Budget Code","OK")),"")</f>
        <v/>
      </c>
    </row>
    <row r="132">
      <c r="A132" s="25" t="n"/>
      <c r="B132" s="17" t="n"/>
      <c r="C132" s="17" t="n"/>
      <c r="D132" s="17" t="n"/>
      <c r="E132" s="17" t="n"/>
      <c r="F132" s="18" t="n"/>
      <c r="G132" s="17" t="n"/>
      <c r="H132" s="20">
        <f>IFERROR(IF($C132="","",IF(COUNTIF('Budget'!$A$8:$A$157,$C132)=0,"Missing Budget Code","OK")),"")</f>
        <v/>
      </c>
    </row>
    <row r="133">
      <c r="A133" s="25" t="n"/>
      <c r="B133" s="17" t="n"/>
      <c r="C133" s="17" t="n"/>
      <c r="D133" s="17" t="n"/>
      <c r="E133" s="17" t="n"/>
      <c r="F133" s="18" t="n"/>
      <c r="G133" s="17" t="n"/>
      <c r="H133" s="20">
        <f>IFERROR(IF($C133="","",IF(COUNTIF('Budget'!$A$8:$A$157,$C133)=0,"Missing Budget Code","OK")),"")</f>
        <v/>
      </c>
    </row>
    <row r="134">
      <c r="A134" s="25" t="n"/>
      <c r="B134" s="17" t="n"/>
      <c r="C134" s="17" t="n"/>
      <c r="D134" s="17" t="n"/>
      <c r="E134" s="17" t="n"/>
      <c r="F134" s="18" t="n"/>
      <c r="G134" s="17" t="n"/>
      <c r="H134" s="20">
        <f>IFERROR(IF($C134="","",IF(COUNTIF('Budget'!$A$8:$A$157,$C134)=0,"Missing Budget Code","OK")),"")</f>
        <v/>
      </c>
    </row>
    <row r="135">
      <c r="A135" s="25" t="n"/>
      <c r="B135" s="17" t="n"/>
      <c r="C135" s="17" t="n"/>
      <c r="D135" s="17" t="n"/>
      <c r="E135" s="17" t="n"/>
      <c r="F135" s="18" t="n"/>
      <c r="G135" s="17" t="n"/>
      <c r="H135" s="20">
        <f>IFERROR(IF($C135="","",IF(COUNTIF('Budget'!$A$8:$A$157,$C135)=0,"Missing Budget Code","OK")),"")</f>
        <v/>
      </c>
    </row>
    <row r="136">
      <c r="A136" s="25" t="n"/>
      <c r="B136" s="17" t="n"/>
      <c r="C136" s="17" t="n"/>
      <c r="D136" s="17" t="n"/>
      <c r="E136" s="17" t="n"/>
      <c r="F136" s="18" t="n"/>
      <c r="G136" s="17" t="n"/>
      <c r="H136" s="20">
        <f>IFERROR(IF($C136="","",IF(COUNTIF('Budget'!$A$8:$A$157,$C136)=0,"Missing Budget Code","OK")),"")</f>
        <v/>
      </c>
    </row>
    <row r="137">
      <c r="A137" s="25" t="n"/>
      <c r="B137" s="17" t="n"/>
      <c r="C137" s="17" t="n"/>
      <c r="D137" s="17" t="n"/>
      <c r="E137" s="17" t="n"/>
      <c r="F137" s="18" t="n"/>
      <c r="G137" s="17" t="n"/>
      <c r="H137" s="20">
        <f>IFERROR(IF($C137="","",IF(COUNTIF('Budget'!$A$8:$A$157,$C137)=0,"Missing Budget Code","OK")),"")</f>
        <v/>
      </c>
    </row>
    <row r="138">
      <c r="A138" s="25" t="n"/>
      <c r="B138" s="17" t="n"/>
      <c r="C138" s="17" t="n"/>
      <c r="D138" s="17" t="n"/>
      <c r="E138" s="17" t="n"/>
      <c r="F138" s="18" t="n"/>
      <c r="G138" s="17" t="n"/>
      <c r="H138" s="20">
        <f>IFERROR(IF($C138="","",IF(COUNTIF('Budget'!$A$8:$A$157,$C138)=0,"Missing Budget Code","OK")),"")</f>
        <v/>
      </c>
    </row>
    <row r="139">
      <c r="A139" s="25" t="n"/>
      <c r="B139" s="17" t="n"/>
      <c r="C139" s="17" t="n"/>
      <c r="D139" s="17" t="n"/>
      <c r="E139" s="17" t="n"/>
      <c r="F139" s="18" t="n"/>
      <c r="G139" s="17" t="n"/>
      <c r="H139" s="20">
        <f>IFERROR(IF($C139="","",IF(COUNTIF('Budget'!$A$8:$A$157,$C139)=0,"Missing Budget Code","OK")),"")</f>
        <v/>
      </c>
    </row>
    <row r="140">
      <c r="A140" s="25" t="n"/>
      <c r="B140" s="17" t="n"/>
      <c r="C140" s="17" t="n"/>
      <c r="D140" s="17" t="n"/>
      <c r="E140" s="17" t="n"/>
      <c r="F140" s="18" t="n"/>
      <c r="G140" s="17" t="n"/>
      <c r="H140" s="20">
        <f>IFERROR(IF($C140="","",IF(COUNTIF('Budget'!$A$8:$A$157,$C140)=0,"Missing Budget Code","OK")),"")</f>
        <v/>
      </c>
    </row>
    <row r="141">
      <c r="A141" s="25" t="n"/>
      <c r="B141" s="17" t="n"/>
      <c r="C141" s="17" t="n"/>
      <c r="D141" s="17" t="n"/>
      <c r="E141" s="17" t="n"/>
      <c r="F141" s="18" t="n"/>
      <c r="G141" s="17" t="n"/>
      <c r="H141" s="20">
        <f>IFERROR(IF($C141="","",IF(COUNTIF('Budget'!$A$8:$A$157,$C141)=0,"Missing Budget Code","OK")),"")</f>
        <v/>
      </c>
    </row>
    <row r="142">
      <c r="A142" s="25" t="n"/>
      <c r="B142" s="17" t="n"/>
      <c r="C142" s="17" t="n"/>
      <c r="D142" s="17" t="n"/>
      <c r="E142" s="17" t="n"/>
      <c r="F142" s="18" t="n"/>
      <c r="G142" s="17" t="n"/>
      <c r="H142" s="20">
        <f>IFERROR(IF($C142="","",IF(COUNTIF('Budget'!$A$8:$A$157,$C142)=0,"Missing Budget Code","OK")),"")</f>
        <v/>
      </c>
    </row>
    <row r="143">
      <c r="A143" s="25" t="n"/>
      <c r="B143" s="17" t="n"/>
      <c r="C143" s="17" t="n"/>
      <c r="D143" s="17" t="n"/>
      <c r="E143" s="17" t="n"/>
      <c r="F143" s="18" t="n"/>
      <c r="G143" s="17" t="n"/>
      <c r="H143" s="20">
        <f>IFERROR(IF($C143="","",IF(COUNTIF('Budget'!$A$8:$A$157,$C143)=0,"Missing Budget Code","OK")),"")</f>
        <v/>
      </c>
    </row>
    <row r="144">
      <c r="A144" s="25" t="n"/>
      <c r="B144" s="17" t="n"/>
      <c r="C144" s="17" t="n"/>
      <c r="D144" s="17" t="n"/>
      <c r="E144" s="17" t="n"/>
      <c r="F144" s="18" t="n"/>
      <c r="G144" s="17" t="n"/>
      <c r="H144" s="20">
        <f>IFERROR(IF($C144="","",IF(COUNTIF('Budget'!$A$8:$A$157,$C144)=0,"Missing Budget Code","OK")),"")</f>
        <v/>
      </c>
    </row>
    <row r="145">
      <c r="A145" s="25" t="n"/>
      <c r="B145" s="17" t="n"/>
      <c r="C145" s="17" t="n"/>
      <c r="D145" s="17" t="n"/>
      <c r="E145" s="17" t="n"/>
      <c r="F145" s="18" t="n"/>
      <c r="G145" s="17" t="n"/>
      <c r="H145" s="20">
        <f>IFERROR(IF($C145="","",IF(COUNTIF('Budget'!$A$8:$A$157,$C145)=0,"Missing Budget Code","OK")),"")</f>
        <v/>
      </c>
    </row>
    <row r="146">
      <c r="A146" s="25" t="n"/>
      <c r="B146" s="17" t="n"/>
      <c r="C146" s="17" t="n"/>
      <c r="D146" s="17" t="n"/>
      <c r="E146" s="17" t="n"/>
      <c r="F146" s="18" t="n"/>
      <c r="G146" s="17" t="n"/>
      <c r="H146" s="20">
        <f>IFERROR(IF($C146="","",IF(COUNTIF('Budget'!$A$8:$A$157,$C146)=0,"Missing Budget Code","OK")),"")</f>
        <v/>
      </c>
    </row>
    <row r="147">
      <c r="A147" s="25" t="n"/>
      <c r="B147" s="17" t="n"/>
      <c r="C147" s="17" t="n"/>
      <c r="D147" s="17" t="n"/>
      <c r="E147" s="17" t="n"/>
      <c r="F147" s="18" t="n"/>
      <c r="G147" s="17" t="n"/>
      <c r="H147" s="20">
        <f>IFERROR(IF($C147="","",IF(COUNTIF('Budget'!$A$8:$A$157,$C147)=0,"Missing Budget Code","OK")),"")</f>
        <v/>
      </c>
    </row>
    <row r="148">
      <c r="A148" s="25" t="n"/>
      <c r="B148" s="17" t="n"/>
      <c r="C148" s="17" t="n"/>
      <c r="D148" s="17" t="n"/>
      <c r="E148" s="17" t="n"/>
      <c r="F148" s="18" t="n"/>
      <c r="G148" s="17" t="n"/>
      <c r="H148" s="20">
        <f>IFERROR(IF($C148="","",IF(COUNTIF('Budget'!$A$8:$A$157,$C148)=0,"Missing Budget Code","OK")),"")</f>
        <v/>
      </c>
    </row>
    <row r="149">
      <c r="A149" s="25" t="n"/>
      <c r="B149" s="17" t="n"/>
      <c r="C149" s="17" t="n"/>
      <c r="D149" s="17" t="n"/>
      <c r="E149" s="17" t="n"/>
      <c r="F149" s="18" t="n"/>
      <c r="G149" s="17" t="n"/>
      <c r="H149" s="20">
        <f>IFERROR(IF($C149="","",IF(COUNTIF('Budget'!$A$8:$A$157,$C149)=0,"Missing Budget Code","OK")),"")</f>
        <v/>
      </c>
    </row>
    <row r="150">
      <c r="A150" s="25" t="n"/>
      <c r="B150" s="17" t="n"/>
      <c r="C150" s="17" t="n"/>
      <c r="D150" s="17" t="n"/>
      <c r="E150" s="17" t="n"/>
      <c r="F150" s="18" t="n"/>
      <c r="G150" s="17" t="n"/>
      <c r="H150" s="20">
        <f>IFERROR(IF($C150="","",IF(COUNTIF('Budget'!$A$8:$A$157,$C150)=0,"Missing Budget Code","OK")),"")</f>
        <v/>
      </c>
    </row>
    <row r="151">
      <c r="A151" s="25" t="n"/>
      <c r="B151" s="17" t="n"/>
      <c r="C151" s="17" t="n"/>
      <c r="D151" s="17" t="n"/>
      <c r="E151" s="17" t="n"/>
      <c r="F151" s="18" t="n"/>
      <c r="G151" s="17" t="n"/>
      <c r="H151" s="20">
        <f>IFERROR(IF($C151="","",IF(COUNTIF('Budget'!$A$8:$A$157,$C151)=0,"Missing Budget Code","OK")),"")</f>
        <v/>
      </c>
    </row>
    <row r="152">
      <c r="A152" s="25" t="n"/>
      <c r="B152" s="17" t="n"/>
      <c r="C152" s="17" t="n"/>
      <c r="D152" s="17" t="n"/>
      <c r="E152" s="17" t="n"/>
      <c r="F152" s="18" t="n"/>
      <c r="G152" s="17" t="n"/>
      <c r="H152" s="20">
        <f>IFERROR(IF($C152="","",IF(COUNTIF('Budget'!$A$8:$A$157,$C152)=0,"Missing Budget Code","OK")),"")</f>
        <v/>
      </c>
    </row>
    <row r="153">
      <c r="A153" s="25" t="n"/>
      <c r="B153" s="17" t="n"/>
      <c r="C153" s="17" t="n"/>
      <c r="D153" s="17" t="n"/>
      <c r="E153" s="17" t="n"/>
      <c r="F153" s="18" t="n"/>
      <c r="G153" s="17" t="n"/>
      <c r="H153" s="20">
        <f>IFERROR(IF($C153="","",IF(COUNTIF('Budget'!$A$8:$A$157,$C153)=0,"Missing Budget Code","OK")),"")</f>
        <v/>
      </c>
    </row>
    <row r="154">
      <c r="A154" s="25" t="n"/>
      <c r="B154" s="17" t="n"/>
      <c r="C154" s="17" t="n"/>
      <c r="D154" s="17" t="n"/>
      <c r="E154" s="17" t="n"/>
      <c r="F154" s="18" t="n"/>
      <c r="G154" s="17" t="n"/>
      <c r="H154" s="20">
        <f>IFERROR(IF($C154="","",IF(COUNTIF('Budget'!$A$8:$A$157,$C154)=0,"Missing Budget Code","OK")),"")</f>
        <v/>
      </c>
    </row>
    <row r="155">
      <c r="A155" s="25" t="n"/>
      <c r="B155" s="17" t="n"/>
      <c r="C155" s="17" t="n"/>
      <c r="D155" s="17" t="n"/>
      <c r="E155" s="17" t="n"/>
      <c r="F155" s="18" t="n"/>
      <c r="G155" s="17" t="n"/>
      <c r="H155" s="20">
        <f>IFERROR(IF($C155="","",IF(COUNTIF('Budget'!$A$8:$A$157,$C155)=0,"Missing Budget Code","OK")),"")</f>
        <v/>
      </c>
    </row>
    <row r="156">
      <c r="A156" s="25" t="n"/>
      <c r="B156" s="17" t="n"/>
      <c r="C156" s="17" t="n"/>
      <c r="D156" s="17" t="n"/>
      <c r="E156" s="17" t="n"/>
      <c r="F156" s="18" t="n"/>
      <c r="G156" s="17" t="n"/>
      <c r="H156" s="20">
        <f>IFERROR(IF($C156="","",IF(COUNTIF('Budget'!$A$8:$A$157,$C156)=0,"Missing Budget Code","OK")),"")</f>
        <v/>
      </c>
    </row>
    <row r="157">
      <c r="A157" s="25" t="n"/>
      <c r="B157" s="17" t="n"/>
      <c r="C157" s="17" t="n"/>
      <c r="D157" s="17" t="n"/>
      <c r="E157" s="17" t="n"/>
      <c r="F157" s="18" t="n"/>
      <c r="G157" s="17" t="n"/>
      <c r="H157" s="20">
        <f>IFERROR(IF($C157="","",IF(COUNTIF('Budget'!$A$8:$A$157,$C157)=0,"Missing Budget Code","OK")),"")</f>
        <v/>
      </c>
    </row>
  </sheetData>
  <mergeCells count="1">
    <mergeCell ref="A1:H1"/>
  </mergeCells>
  <conditionalFormatting sqref="H8:H157">
    <cfRule type="expression" priority="1" dxfId="0" stopIfTrue="1">
      <formula>$H8="Missing Budget Code"</formula>
    </cfRule>
    <cfRule type="expression" priority="2" dxfId="1">
      <formula>$C8&lt;&gt;""</formula>
    </cfRule>
  </conditionalFormatting>
  <dataValidations count="1">
    <dataValidation sqref="C8:C157" showErrorMessage="1" showInputMessage="1" allowBlank="1" errorTitle="Select a Budget Cost Code" error="Use a cost code listed on the Budget sheet." type="list">
      <formula1>='Budget'!$A$8:$A$157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tabColor rgb="00146B4A"/>
    <outlinePr summaryBelow="1" summaryRight="1"/>
    <pageSetUpPr/>
  </sheetPr>
  <dimension ref="A1:K15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18" customWidth="1" min="3" max="3"/>
    <col width="21" customWidth="1" min="4" max="4"/>
    <col width="18" customWidth="1" min="5" max="5"/>
    <col width="22" customWidth="1" min="6" max="6"/>
    <col width="18" customWidth="1" min="7" max="7"/>
    <col width="20" customWidth="1" min="8" max="8"/>
    <col width="25" customWidth="1" min="9" max="9"/>
    <col width="31" customWidth="1" min="10" max="10"/>
    <col width="21" customWidth="1" min="11" max="11"/>
  </cols>
  <sheetData>
    <row r="1" ht="28" customHeight="1">
      <c r="A1" s="1" t="inlineStr">
        <is>
          <t>Job Cost Report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3" t="n"/>
    </row>
    <row r="3">
      <c r="A3" s="4" t="inlineStr">
        <is>
          <t>Project</t>
        </is>
      </c>
      <c r="B3" s="5">
        <f>IFERROR('Setup'!$B$4,"")</f>
        <v/>
      </c>
    </row>
    <row r="4" ht="42" customHeight="1">
      <c r="A4" s="19" t="inlineStr">
        <is>
          <t>This report is calculated from the Budget, Commitments, Actuals, and Setup sheets. It does not replace accounting software.</t>
        </is>
      </c>
    </row>
    <row r="7" ht="42" customHeight="1">
      <c r="A7" s="11" t="inlineStr">
        <is>
          <t>Cost Code</t>
        </is>
      </c>
      <c r="B7" s="11" t="inlineStr">
        <is>
          <t>Cost Code Description</t>
        </is>
      </c>
      <c r="C7" s="11" t="inlineStr">
        <is>
          <t>Budget (USD)</t>
        </is>
      </c>
      <c r="D7" s="11" t="inlineStr">
        <is>
          <t>Committed Cost (USD)</t>
        </is>
      </c>
      <c r="E7" s="11" t="inlineStr">
        <is>
          <t>Actual Cost (USD)</t>
        </is>
      </c>
      <c r="F7" s="11" t="inlineStr">
        <is>
          <t>Forecast Adjustment (USD)</t>
        </is>
      </c>
      <c r="G7" s="11" t="inlineStr">
        <is>
          <t>Forecast Base (USD)</t>
        </is>
      </c>
      <c r="H7" s="11" t="inlineStr">
        <is>
          <t>Cost to Complete (USD)</t>
        </is>
      </c>
      <c r="I7" s="11" t="inlineStr">
        <is>
          <t>Forecast at Completion (USD)</t>
        </is>
      </c>
      <c r="J7" s="11" t="inlineStr">
        <is>
          <t>Budget Variance (Budget Less Forecast) (USD)</t>
        </is>
      </c>
      <c r="K7" s="11" t="inlineStr">
        <is>
          <t>Forecast Exception</t>
        </is>
      </c>
    </row>
    <row r="8">
      <c r="A8" s="14">
        <f>IFERROR(IF('Budget'!$A8="","",'Budget'!$A8),"")</f>
        <v/>
      </c>
      <c r="B8" s="14">
        <f>IFERROR(IF($A8="","",'Budget'!$B8),"")</f>
        <v/>
      </c>
      <c r="C8" s="22">
        <f>IFERROR(IF(OR($A8="",NOT(ISNUMBER('Budget'!$C8))),"",'Budget'!$C8),"")</f>
        <v/>
      </c>
      <c r="D8" s="22">
        <f>IFERROR(IF($A8="","",SUMIFS('Commitments'!$D$8:$D$157,'Commitments'!$B$8:$B$157,$A8,'Commitments'!$E$8:$E$157,"&lt;&gt;Cancelled")),"")</f>
        <v/>
      </c>
      <c r="E8" s="22">
        <f>IFERROR(IF($A8="","",SUMIFS('Actuals'!$F$8:$F$157,'Actuals'!$C$8:$C$157,$A8)),"")</f>
        <v/>
      </c>
      <c r="F8" s="22">
        <f>IFERROR(IF(OR($A8="",AND('Budget'!$D8&lt;&gt;"",NOT(ISNUMBER('Budget'!$D8)))),"",IF('Budget'!$D8="",0,'Budget'!$D8)),"")</f>
        <v/>
      </c>
      <c r="G8" s="22">
        <f>IFERROR(IF(OR($A8="",NOT(ISNUMBER($C8)),NOT(ISNUMBER($D8))),"",MAX($C8,$D8)),"")</f>
        <v/>
      </c>
      <c r="H8" s="22">
        <f>IFERROR(IF(OR($A8="",NOT(ISNUMBER($G8)),NOT(ISNUMBER($E8)),NOT(ISNUMBER($F8))),"",MAX(0,$G8-$E8+$F8)),"")</f>
        <v/>
      </c>
      <c r="I8" s="22">
        <f>IFERROR(IF(OR($A8="",NOT(ISNUMBER($E8)),NOT(ISNUMBER($H8))),"",$E8+$H8),"")</f>
        <v/>
      </c>
      <c r="J8" s="22">
        <f>IFERROR(IF(OR($A8="",NOT(ISNUMBER($C8)),NOT(ISNUMBER($I8))),"",$C8-$I8),"")</f>
        <v/>
      </c>
      <c r="K8" s="20">
        <f>IFERROR(IF(OR($A8="",NOT(ISNUMBER($I8)),NOT(ISNUMBER($C8)),NOT(ISNUMBER('Setup'!$B$6))),"",IF($I8-$C8&gt;'Setup'!$B$6,"Review","Within threshold")),"")</f>
        <v/>
      </c>
    </row>
    <row r="9">
      <c r="A9" s="14">
        <f>IFERROR(IF('Budget'!$A9="","",'Budget'!$A9),"")</f>
        <v/>
      </c>
      <c r="B9" s="14">
        <f>IFERROR(IF($A9="","",'Budget'!$B9),"")</f>
        <v/>
      </c>
      <c r="C9" s="22">
        <f>IFERROR(IF(OR($A9="",NOT(ISNUMBER('Budget'!$C9))),"",'Budget'!$C9),"")</f>
        <v/>
      </c>
      <c r="D9" s="22">
        <f>IFERROR(IF($A9="","",SUMIFS('Commitments'!$D$8:$D$157,'Commitments'!$B$8:$B$157,$A9,'Commitments'!$E$8:$E$157,"&lt;&gt;Cancelled")),"")</f>
        <v/>
      </c>
      <c r="E9" s="22">
        <f>IFERROR(IF($A9="","",SUMIFS('Actuals'!$F$8:$F$157,'Actuals'!$C$8:$C$157,$A9)),"")</f>
        <v/>
      </c>
      <c r="F9" s="22">
        <f>IFERROR(IF(OR($A9="",AND('Budget'!$D9&lt;&gt;"",NOT(ISNUMBER('Budget'!$D9)))),"",IF('Budget'!$D9="",0,'Budget'!$D9)),"")</f>
        <v/>
      </c>
      <c r="G9" s="22">
        <f>IFERROR(IF(OR($A9="",NOT(ISNUMBER($C9)),NOT(ISNUMBER($D9))),"",MAX($C9,$D9)),"")</f>
        <v/>
      </c>
      <c r="H9" s="22">
        <f>IFERROR(IF(OR($A9="",NOT(ISNUMBER($G9)),NOT(ISNUMBER($E9)),NOT(ISNUMBER($F9))),"",MAX(0,$G9-$E9+$F9)),"")</f>
        <v/>
      </c>
      <c r="I9" s="22">
        <f>IFERROR(IF(OR($A9="",NOT(ISNUMBER($E9)),NOT(ISNUMBER($H9))),"",$E9+$H9),"")</f>
        <v/>
      </c>
      <c r="J9" s="22">
        <f>IFERROR(IF(OR($A9="",NOT(ISNUMBER($C9)),NOT(ISNUMBER($I9))),"",$C9-$I9),"")</f>
        <v/>
      </c>
      <c r="K9" s="20">
        <f>IFERROR(IF(OR($A9="",NOT(ISNUMBER($I9)),NOT(ISNUMBER($C9)),NOT(ISNUMBER('Setup'!$B$6))),"",IF($I9-$C9&gt;'Setup'!$B$6,"Review","Within threshold")),"")</f>
        <v/>
      </c>
    </row>
    <row r="10">
      <c r="A10" s="14">
        <f>IFERROR(IF('Budget'!$A10="","",'Budget'!$A10),"")</f>
        <v/>
      </c>
      <c r="B10" s="14">
        <f>IFERROR(IF($A10="","",'Budget'!$B10),"")</f>
        <v/>
      </c>
      <c r="C10" s="22">
        <f>IFERROR(IF(OR($A10="",NOT(ISNUMBER('Budget'!$C10))),"",'Budget'!$C10),"")</f>
        <v/>
      </c>
      <c r="D10" s="22">
        <f>IFERROR(IF($A10="","",SUMIFS('Commitments'!$D$8:$D$157,'Commitments'!$B$8:$B$157,$A10,'Commitments'!$E$8:$E$157,"&lt;&gt;Cancelled")),"")</f>
        <v/>
      </c>
      <c r="E10" s="22">
        <f>IFERROR(IF($A10="","",SUMIFS('Actuals'!$F$8:$F$157,'Actuals'!$C$8:$C$157,$A10)),"")</f>
        <v/>
      </c>
      <c r="F10" s="22">
        <f>IFERROR(IF(OR($A10="",AND('Budget'!$D10&lt;&gt;"",NOT(ISNUMBER('Budget'!$D10)))),"",IF('Budget'!$D10="",0,'Budget'!$D10)),"")</f>
        <v/>
      </c>
      <c r="G10" s="22">
        <f>IFERROR(IF(OR($A10="",NOT(ISNUMBER($C10)),NOT(ISNUMBER($D10))),"",MAX($C10,$D10)),"")</f>
        <v/>
      </c>
      <c r="H10" s="22">
        <f>IFERROR(IF(OR($A10="",NOT(ISNUMBER($G10)),NOT(ISNUMBER($E10)),NOT(ISNUMBER($F10))),"",MAX(0,$G10-$E10+$F10)),"")</f>
        <v/>
      </c>
      <c r="I10" s="22">
        <f>IFERROR(IF(OR($A10="",NOT(ISNUMBER($E10)),NOT(ISNUMBER($H10))),"",$E10+$H10),"")</f>
        <v/>
      </c>
      <c r="J10" s="22">
        <f>IFERROR(IF(OR($A10="",NOT(ISNUMBER($C10)),NOT(ISNUMBER($I10))),"",$C10-$I10),"")</f>
        <v/>
      </c>
      <c r="K10" s="20">
        <f>IFERROR(IF(OR($A10="",NOT(ISNUMBER($I10)),NOT(ISNUMBER($C10)),NOT(ISNUMBER('Setup'!$B$6))),"",IF($I10-$C10&gt;'Setup'!$B$6,"Review","Within threshold")),"")</f>
        <v/>
      </c>
    </row>
    <row r="11">
      <c r="A11" s="14">
        <f>IFERROR(IF('Budget'!$A11="","",'Budget'!$A11),"")</f>
        <v/>
      </c>
      <c r="B11" s="14">
        <f>IFERROR(IF($A11="","",'Budget'!$B11),"")</f>
        <v/>
      </c>
      <c r="C11" s="22">
        <f>IFERROR(IF(OR($A11="",NOT(ISNUMBER('Budget'!$C11))),"",'Budget'!$C11),"")</f>
        <v/>
      </c>
      <c r="D11" s="22">
        <f>IFERROR(IF($A11="","",SUMIFS('Commitments'!$D$8:$D$157,'Commitments'!$B$8:$B$157,$A11,'Commitments'!$E$8:$E$157,"&lt;&gt;Cancelled")),"")</f>
        <v/>
      </c>
      <c r="E11" s="22">
        <f>IFERROR(IF($A11="","",SUMIFS('Actuals'!$F$8:$F$157,'Actuals'!$C$8:$C$157,$A11)),"")</f>
        <v/>
      </c>
      <c r="F11" s="22">
        <f>IFERROR(IF(OR($A11="",AND('Budget'!$D11&lt;&gt;"",NOT(ISNUMBER('Budget'!$D11)))),"",IF('Budget'!$D11="",0,'Budget'!$D11)),"")</f>
        <v/>
      </c>
      <c r="G11" s="22">
        <f>IFERROR(IF(OR($A11="",NOT(ISNUMBER($C11)),NOT(ISNUMBER($D11))),"",MAX($C11,$D11)),"")</f>
        <v/>
      </c>
      <c r="H11" s="22">
        <f>IFERROR(IF(OR($A11="",NOT(ISNUMBER($G11)),NOT(ISNUMBER($E11)),NOT(ISNUMBER($F11))),"",MAX(0,$G11-$E11+$F11)),"")</f>
        <v/>
      </c>
      <c r="I11" s="22">
        <f>IFERROR(IF(OR($A11="",NOT(ISNUMBER($E11)),NOT(ISNUMBER($H11))),"",$E11+$H11),"")</f>
        <v/>
      </c>
      <c r="J11" s="22">
        <f>IFERROR(IF(OR($A11="",NOT(ISNUMBER($C11)),NOT(ISNUMBER($I11))),"",$C11-$I11),"")</f>
        <v/>
      </c>
      <c r="K11" s="20">
        <f>IFERROR(IF(OR($A11="",NOT(ISNUMBER($I11)),NOT(ISNUMBER($C11)),NOT(ISNUMBER('Setup'!$B$6))),"",IF($I11-$C11&gt;'Setup'!$B$6,"Review","Within threshold")),"")</f>
        <v/>
      </c>
    </row>
    <row r="12">
      <c r="A12" s="14">
        <f>IFERROR(IF('Budget'!$A12="","",'Budget'!$A12),"")</f>
        <v/>
      </c>
      <c r="B12" s="14">
        <f>IFERROR(IF($A12="","",'Budget'!$B12),"")</f>
        <v/>
      </c>
      <c r="C12" s="22">
        <f>IFERROR(IF(OR($A12="",NOT(ISNUMBER('Budget'!$C12))),"",'Budget'!$C12),"")</f>
        <v/>
      </c>
      <c r="D12" s="22">
        <f>IFERROR(IF($A12="","",SUMIFS('Commitments'!$D$8:$D$157,'Commitments'!$B$8:$B$157,$A12,'Commitments'!$E$8:$E$157,"&lt;&gt;Cancelled")),"")</f>
        <v/>
      </c>
      <c r="E12" s="22">
        <f>IFERROR(IF($A12="","",SUMIFS('Actuals'!$F$8:$F$157,'Actuals'!$C$8:$C$157,$A12)),"")</f>
        <v/>
      </c>
      <c r="F12" s="22">
        <f>IFERROR(IF(OR($A12="",AND('Budget'!$D12&lt;&gt;"",NOT(ISNUMBER('Budget'!$D12)))),"",IF('Budget'!$D12="",0,'Budget'!$D12)),"")</f>
        <v/>
      </c>
      <c r="G12" s="22">
        <f>IFERROR(IF(OR($A12="",NOT(ISNUMBER($C12)),NOT(ISNUMBER($D12))),"",MAX($C12,$D12)),"")</f>
        <v/>
      </c>
      <c r="H12" s="22">
        <f>IFERROR(IF(OR($A12="",NOT(ISNUMBER($G12)),NOT(ISNUMBER($E12)),NOT(ISNUMBER($F12))),"",MAX(0,$G12-$E12+$F12)),"")</f>
        <v/>
      </c>
      <c r="I12" s="22">
        <f>IFERROR(IF(OR($A12="",NOT(ISNUMBER($E12)),NOT(ISNUMBER($H12))),"",$E12+$H12),"")</f>
        <v/>
      </c>
      <c r="J12" s="22">
        <f>IFERROR(IF(OR($A12="",NOT(ISNUMBER($C12)),NOT(ISNUMBER($I12))),"",$C12-$I12),"")</f>
        <v/>
      </c>
      <c r="K12" s="20">
        <f>IFERROR(IF(OR($A12="",NOT(ISNUMBER($I12)),NOT(ISNUMBER($C12)),NOT(ISNUMBER('Setup'!$B$6))),"",IF($I12-$C12&gt;'Setup'!$B$6,"Review","Within threshold")),"")</f>
        <v/>
      </c>
    </row>
    <row r="13">
      <c r="A13" s="14">
        <f>IFERROR(IF('Budget'!$A13="","",'Budget'!$A13),"")</f>
        <v/>
      </c>
      <c r="B13" s="14">
        <f>IFERROR(IF($A13="","",'Budget'!$B13),"")</f>
        <v/>
      </c>
      <c r="C13" s="22">
        <f>IFERROR(IF(OR($A13="",NOT(ISNUMBER('Budget'!$C13))),"",'Budget'!$C13),"")</f>
        <v/>
      </c>
      <c r="D13" s="22">
        <f>IFERROR(IF($A13="","",SUMIFS('Commitments'!$D$8:$D$157,'Commitments'!$B$8:$B$157,$A13,'Commitments'!$E$8:$E$157,"&lt;&gt;Cancelled")),"")</f>
        <v/>
      </c>
      <c r="E13" s="22">
        <f>IFERROR(IF($A13="","",SUMIFS('Actuals'!$F$8:$F$157,'Actuals'!$C$8:$C$157,$A13)),"")</f>
        <v/>
      </c>
      <c r="F13" s="22">
        <f>IFERROR(IF(OR($A13="",AND('Budget'!$D13&lt;&gt;"",NOT(ISNUMBER('Budget'!$D13)))),"",IF('Budget'!$D13="",0,'Budget'!$D13)),"")</f>
        <v/>
      </c>
      <c r="G13" s="22">
        <f>IFERROR(IF(OR($A13="",NOT(ISNUMBER($C13)),NOT(ISNUMBER($D13))),"",MAX($C13,$D13)),"")</f>
        <v/>
      </c>
      <c r="H13" s="22">
        <f>IFERROR(IF(OR($A13="",NOT(ISNUMBER($G13)),NOT(ISNUMBER($E13)),NOT(ISNUMBER($F13))),"",MAX(0,$G13-$E13+$F13)),"")</f>
        <v/>
      </c>
      <c r="I13" s="22">
        <f>IFERROR(IF(OR($A13="",NOT(ISNUMBER($E13)),NOT(ISNUMBER($H13))),"",$E13+$H13),"")</f>
        <v/>
      </c>
      <c r="J13" s="22">
        <f>IFERROR(IF(OR($A13="",NOT(ISNUMBER($C13)),NOT(ISNUMBER($I13))),"",$C13-$I13),"")</f>
        <v/>
      </c>
      <c r="K13" s="20">
        <f>IFERROR(IF(OR($A13="",NOT(ISNUMBER($I13)),NOT(ISNUMBER($C13)),NOT(ISNUMBER('Setup'!$B$6))),"",IF($I13-$C13&gt;'Setup'!$B$6,"Review","Within threshold")),"")</f>
        <v/>
      </c>
    </row>
    <row r="14">
      <c r="A14" s="14">
        <f>IFERROR(IF('Budget'!$A14="","",'Budget'!$A14),"")</f>
        <v/>
      </c>
      <c r="B14" s="14">
        <f>IFERROR(IF($A14="","",'Budget'!$B14),"")</f>
        <v/>
      </c>
      <c r="C14" s="22">
        <f>IFERROR(IF(OR($A14="",NOT(ISNUMBER('Budget'!$C14))),"",'Budget'!$C14),"")</f>
        <v/>
      </c>
      <c r="D14" s="22">
        <f>IFERROR(IF($A14="","",SUMIFS('Commitments'!$D$8:$D$157,'Commitments'!$B$8:$B$157,$A14,'Commitments'!$E$8:$E$157,"&lt;&gt;Cancelled")),"")</f>
        <v/>
      </c>
      <c r="E14" s="22">
        <f>IFERROR(IF($A14="","",SUMIFS('Actuals'!$F$8:$F$157,'Actuals'!$C$8:$C$157,$A14)),"")</f>
        <v/>
      </c>
      <c r="F14" s="22">
        <f>IFERROR(IF(OR($A14="",AND('Budget'!$D14&lt;&gt;"",NOT(ISNUMBER('Budget'!$D14)))),"",IF('Budget'!$D14="",0,'Budget'!$D14)),"")</f>
        <v/>
      </c>
      <c r="G14" s="22">
        <f>IFERROR(IF(OR($A14="",NOT(ISNUMBER($C14)),NOT(ISNUMBER($D14))),"",MAX($C14,$D14)),"")</f>
        <v/>
      </c>
      <c r="H14" s="22">
        <f>IFERROR(IF(OR($A14="",NOT(ISNUMBER($G14)),NOT(ISNUMBER($E14)),NOT(ISNUMBER($F14))),"",MAX(0,$G14-$E14+$F14)),"")</f>
        <v/>
      </c>
      <c r="I14" s="22">
        <f>IFERROR(IF(OR($A14="",NOT(ISNUMBER($E14)),NOT(ISNUMBER($H14))),"",$E14+$H14),"")</f>
        <v/>
      </c>
      <c r="J14" s="22">
        <f>IFERROR(IF(OR($A14="",NOT(ISNUMBER($C14)),NOT(ISNUMBER($I14))),"",$C14-$I14),"")</f>
        <v/>
      </c>
      <c r="K14" s="20">
        <f>IFERROR(IF(OR($A14="",NOT(ISNUMBER($I14)),NOT(ISNUMBER($C14)),NOT(ISNUMBER('Setup'!$B$6))),"",IF($I14-$C14&gt;'Setup'!$B$6,"Review","Within threshold")),"")</f>
        <v/>
      </c>
    </row>
    <row r="15">
      <c r="A15" s="14">
        <f>IFERROR(IF('Budget'!$A15="","",'Budget'!$A15),"")</f>
        <v/>
      </c>
      <c r="B15" s="14">
        <f>IFERROR(IF($A15="","",'Budget'!$B15),"")</f>
        <v/>
      </c>
      <c r="C15" s="22">
        <f>IFERROR(IF(OR($A15="",NOT(ISNUMBER('Budget'!$C15))),"",'Budget'!$C15),"")</f>
        <v/>
      </c>
      <c r="D15" s="22">
        <f>IFERROR(IF($A15="","",SUMIFS('Commitments'!$D$8:$D$157,'Commitments'!$B$8:$B$157,$A15,'Commitments'!$E$8:$E$157,"&lt;&gt;Cancelled")),"")</f>
        <v/>
      </c>
      <c r="E15" s="22">
        <f>IFERROR(IF($A15="","",SUMIFS('Actuals'!$F$8:$F$157,'Actuals'!$C$8:$C$157,$A15)),"")</f>
        <v/>
      </c>
      <c r="F15" s="22">
        <f>IFERROR(IF(OR($A15="",AND('Budget'!$D15&lt;&gt;"",NOT(ISNUMBER('Budget'!$D15)))),"",IF('Budget'!$D15="",0,'Budget'!$D15)),"")</f>
        <v/>
      </c>
      <c r="G15" s="22">
        <f>IFERROR(IF(OR($A15="",NOT(ISNUMBER($C15)),NOT(ISNUMBER($D15))),"",MAX($C15,$D15)),"")</f>
        <v/>
      </c>
      <c r="H15" s="22">
        <f>IFERROR(IF(OR($A15="",NOT(ISNUMBER($G15)),NOT(ISNUMBER($E15)),NOT(ISNUMBER($F15))),"",MAX(0,$G15-$E15+$F15)),"")</f>
        <v/>
      </c>
      <c r="I15" s="22">
        <f>IFERROR(IF(OR($A15="",NOT(ISNUMBER($E15)),NOT(ISNUMBER($H15))),"",$E15+$H15),"")</f>
        <v/>
      </c>
      <c r="J15" s="22">
        <f>IFERROR(IF(OR($A15="",NOT(ISNUMBER($C15)),NOT(ISNUMBER($I15))),"",$C15-$I15),"")</f>
        <v/>
      </c>
      <c r="K15" s="20">
        <f>IFERROR(IF(OR($A15="",NOT(ISNUMBER($I15)),NOT(ISNUMBER($C15)),NOT(ISNUMBER('Setup'!$B$6))),"",IF($I15-$C15&gt;'Setup'!$B$6,"Review","Within threshold")),"")</f>
        <v/>
      </c>
    </row>
    <row r="16">
      <c r="A16" s="14">
        <f>IFERROR(IF('Budget'!$A16="","",'Budget'!$A16),"")</f>
        <v/>
      </c>
      <c r="B16" s="14">
        <f>IFERROR(IF($A16="","",'Budget'!$B16),"")</f>
        <v/>
      </c>
      <c r="C16" s="22">
        <f>IFERROR(IF(OR($A16="",NOT(ISNUMBER('Budget'!$C16))),"",'Budget'!$C16),"")</f>
        <v/>
      </c>
      <c r="D16" s="22">
        <f>IFERROR(IF($A16="","",SUMIFS('Commitments'!$D$8:$D$157,'Commitments'!$B$8:$B$157,$A16,'Commitments'!$E$8:$E$157,"&lt;&gt;Cancelled")),"")</f>
        <v/>
      </c>
      <c r="E16" s="22">
        <f>IFERROR(IF($A16="","",SUMIFS('Actuals'!$F$8:$F$157,'Actuals'!$C$8:$C$157,$A16)),"")</f>
        <v/>
      </c>
      <c r="F16" s="22">
        <f>IFERROR(IF(OR($A16="",AND('Budget'!$D16&lt;&gt;"",NOT(ISNUMBER('Budget'!$D16)))),"",IF('Budget'!$D16="",0,'Budget'!$D16)),"")</f>
        <v/>
      </c>
      <c r="G16" s="22">
        <f>IFERROR(IF(OR($A16="",NOT(ISNUMBER($C16)),NOT(ISNUMBER($D16))),"",MAX($C16,$D16)),"")</f>
        <v/>
      </c>
      <c r="H16" s="22">
        <f>IFERROR(IF(OR($A16="",NOT(ISNUMBER($G16)),NOT(ISNUMBER($E16)),NOT(ISNUMBER($F16))),"",MAX(0,$G16-$E16+$F16)),"")</f>
        <v/>
      </c>
      <c r="I16" s="22">
        <f>IFERROR(IF(OR($A16="",NOT(ISNUMBER($E16)),NOT(ISNUMBER($H16))),"",$E16+$H16),"")</f>
        <v/>
      </c>
      <c r="J16" s="22">
        <f>IFERROR(IF(OR($A16="",NOT(ISNUMBER($C16)),NOT(ISNUMBER($I16))),"",$C16-$I16),"")</f>
        <v/>
      </c>
      <c r="K16" s="20">
        <f>IFERROR(IF(OR($A16="",NOT(ISNUMBER($I16)),NOT(ISNUMBER($C16)),NOT(ISNUMBER('Setup'!$B$6))),"",IF($I16-$C16&gt;'Setup'!$B$6,"Review","Within threshold")),"")</f>
        <v/>
      </c>
    </row>
    <row r="17">
      <c r="A17" s="14">
        <f>IFERROR(IF('Budget'!$A17="","",'Budget'!$A17),"")</f>
        <v/>
      </c>
      <c r="B17" s="14">
        <f>IFERROR(IF($A17="","",'Budget'!$B17),"")</f>
        <v/>
      </c>
      <c r="C17" s="22">
        <f>IFERROR(IF(OR($A17="",NOT(ISNUMBER('Budget'!$C17))),"",'Budget'!$C17),"")</f>
        <v/>
      </c>
      <c r="D17" s="22">
        <f>IFERROR(IF($A17="","",SUMIFS('Commitments'!$D$8:$D$157,'Commitments'!$B$8:$B$157,$A17,'Commitments'!$E$8:$E$157,"&lt;&gt;Cancelled")),"")</f>
        <v/>
      </c>
      <c r="E17" s="22">
        <f>IFERROR(IF($A17="","",SUMIFS('Actuals'!$F$8:$F$157,'Actuals'!$C$8:$C$157,$A17)),"")</f>
        <v/>
      </c>
      <c r="F17" s="22">
        <f>IFERROR(IF(OR($A17="",AND('Budget'!$D17&lt;&gt;"",NOT(ISNUMBER('Budget'!$D17)))),"",IF('Budget'!$D17="",0,'Budget'!$D17)),"")</f>
        <v/>
      </c>
      <c r="G17" s="22">
        <f>IFERROR(IF(OR($A17="",NOT(ISNUMBER($C17)),NOT(ISNUMBER($D17))),"",MAX($C17,$D17)),"")</f>
        <v/>
      </c>
      <c r="H17" s="22">
        <f>IFERROR(IF(OR($A17="",NOT(ISNUMBER($G17)),NOT(ISNUMBER($E17)),NOT(ISNUMBER($F17))),"",MAX(0,$G17-$E17+$F17)),"")</f>
        <v/>
      </c>
      <c r="I17" s="22">
        <f>IFERROR(IF(OR($A17="",NOT(ISNUMBER($E17)),NOT(ISNUMBER($H17))),"",$E17+$H17),"")</f>
        <v/>
      </c>
      <c r="J17" s="22">
        <f>IFERROR(IF(OR($A17="",NOT(ISNUMBER($C17)),NOT(ISNUMBER($I17))),"",$C17-$I17),"")</f>
        <v/>
      </c>
      <c r="K17" s="20">
        <f>IFERROR(IF(OR($A17="",NOT(ISNUMBER($I17)),NOT(ISNUMBER($C17)),NOT(ISNUMBER('Setup'!$B$6))),"",IF($I17-$C17&gt;'Setup'!$B$6,"Review","Within threshold")),"")</f>
        <v/>
      </c>
    </row>
    <row r="18">
      <c r="A18" s="14">
        <f>IFERROR(IF('Budget'!$A18="","",'Budget'!$A18),"")</f>
        <v/>
      </c>
      <c r="B18" s="14">
        <f>IFERROR(IF($A18="","",'Budget'!$B18),"")</f>
        <v/>
      </c>
      <c r="C18" s="22">
        <f>IFERROR(IF(OR($A18="",NOT(ISNUMBER('Budget'!$C18))),"",'Budget'!$C18),"")</f>
        <v/>
      </c>
      <c r="D18" s="22">
        <f>IFERROR(IF($A18="","",SUMIFS('Commitments'!$D$8:$D$157,'Commitments'!$B$8:$B$157,$A18,'Commitments'!$E$8:$E$157,"&lt;&gt;Cancelled")),"")</f>
        <v/>
      </c>
      <c r="E18" s="22">
        <f>IFERROR(IF($A18="","",SUMIFS('Actuals'!$F$8:$F$157,'Actuals'!$C$8:$C$157,$A18)),"")</f>
        <v/>
      </c>
      <c r="F18" s="22">
        <f>IFERROR(IF(OR($A18="",AND('Budget'!$D18&lt;&gt;"",NOT(ISNUMBER('Budget'!$D18)))),"",IF('Budget'!$D18="",0,'Budget'!$D18)),"")</f>
        <v/>
      </c>
      <c r="G18" s="22">
        <f>IFERROR(IF(OR($A18="",NOT(ISNUMBER($C18)),NOT(ISNUMBER($D18))),"",MAX($C18,$D18)),"")</f>
        <v/>
      </c>
      <c r="H18" s="22">
        <f>IFERROR(IF(OR($A18="",NOT(ISNUMBER($G18)),NOT(ISNUMBER($E18)),NOT(ISNUMBER($F18))),"",MAX(0,$G18-$E18+$F18)),"")</f>
        <v/>
      </c>
      <c r="I18" s="22">
        <f>IFERROR(IF(OR($A18="",NOT(ISNUMBER($E18)),NOT(ISNUMBER($H18))),"",$E18+$H18),"")</f>
        <v/>
      </c>
      <c r="J18" s="22">
        <f>IFERROR(IF(OR($A18="",NOT(ISNUMBER($C18)),NOT(ISNUMBER($I18))),"",$C18-$I18),"")</f>
        <v/>
      </c>
      <c r="K18" s="20">
        <f>IFERROR(IF(OR($A18="",NOT(ISNUMBER($I18)),NOT(ISNUMBER($C18)),NOT(ISNUMBER('Setup'!$B$6))),"",IF($I18-$C18&gt;'Setup'!$B$6,"Review","Within threshold")),"")</f>
        <v/>
      </c>
    </row>
    <row r="19">
      <c r="A19" s="14">
        <f>IFERROR(IF('Budget'!$A19="","",'Budget'!$A19),"")</f>
        <v/>
      </c>
      <c r="B19" s="14">
        <f>IFERROR(IF($A19="","",'Budget'!$B19),"")</f>
        <v/>
      </c>
      <c r="C19" s="22">
        <f>IFERROR(IF(OR($A19="",NOT(ISNUMBER('Budget'!$C19))),"",'Budget'!$C19),"")</f>
        <v/>
      </c>
      <c r="D19" s="22">
        <f>IFERROR(IF($A19="","",SUMIFS('Commitments'!$D$8:$D$157,'Commitments'!$B$8:$B$157,$A19,'Commitments'!$E$8:$E$157,"&lt;&gt;Cancelled")),"")</f>
        <v/>
      </c>
      <c r="E19" s="22">
        <f>IFERROR(IF($A19="","",SUMIFS('Actuals'!$F$8:$F$157,'Actuals'!$C$8:$C$157,$A19)),"")</f>
        <v/>
      </c>
      <c r="F19" s="22">
        <f>IFERROR(IF(OR($A19="",AND('Budget'!$D19&lt;&gt;"",NOT(ISNUMBER('Budget'!$D19)))),"",IF('Budget'!$D19="",0,'Budget'!$D19)),"")</f>
        <v/>
      </c>
      <c r="G19" s="22">
        <f>IFERROR(IF(OR($A19="",NOT(ISNUMBER($C19)),NOT(ISNUMBER($D19))),"",MAX($C19,$D19)),"")</f>
        <v/>
      </c>
      <c r="H19" s="22">
        <f>IFERROR(IF(OR($A19="",NOT(ISNUMBER($G19)),NOT(ISNUMBER($E19)),NOT(ISNUMBER($F19))),"",MAX(0,$G19-$E19+$F19)),"")</f>
        <v/>
      </c>
      <c r="I19" s="22">
        <f>IFERROR(IF(OR($A19="",NOT(ISNUMBER($E19)),NOT(ISNUMBER($H19))),"",$E19+$H19),"")</f>
        <v/>
      </c>
      <c r="J19" s="22">
        <f>IFERROR(IF(OR($A19="",NOT(ISNUMBER($C19)),NOT(ISNUMBER($I19))),"",$C19-$I19),"")</f>
        <v/>
      </c>
      <c r="K19" s="20">
        <f>IFERROR(IF(OR($A19="",NOT(ISNUMBER($I19)),NOT(ISNUMBER($C19)),NOT(ISNUMBER('Setup'!$B$6))),"",IF($I19-$C19&gt;'Setup'!$B$6,"Review","Within threshold")),"")</f>
        <v/>
      </c>
    </row>
    <row r="20">
      <c r="A20" s="14">
        <f>IFERROR(IF('Budget'!$A20="","",'Budget'!$A20),"")</f>
        <v/>
      </c>
      <c r="B20" s="14">
        <f>IFERROR(IF($A20="","",'Budget'!$B20),"")</f>
        <v/>
      </c>
      <c r="C20" s="22">
        <f>IFERROR(IF(OR($A20="",NOT(ISNUMBER('Budget'!$C20))),"",'Budget'!$C20),"")</f>
        <v/>
      </c>
      <c r="D20" s="22">
        <f>IFERROR(IF($A20="","",SUMIFS('Commitments'!$D$8:$D$157,'Commitments'!$B$8:$B$157,$A20,'Commitments'!$E$8:$E$157,"&lt;&gt;Cancelled")),"")</f>
        <v/>
      </c>
      <c r="E20" s="22">
        <f>IFERROR(IF($A20="","",SUMIFS('Actuals'!$F$8:$F$157,'Actuals'!$C$8:$C$157,$A20)),"")</f>
        <v/>
      </c>
      <c r="F20" s="22">
        <f>IFERROR(IF(OR($A20="",AND('Budget'!$D20&lt;&gt;"",NOT(ISNUMBER('Budget'!$D20)))),"",IF('Budget'!$D20="",0,'Budget'!$D20)),"")</f>
        <v/>
      </c>
      <c r="G20" s="22">
        <f>IFERROR(IF(OR($A20="",NOT(ISNUMBER($C20)),NOT(ISNUMBER($D20))),"",MAX($C20,$D20)),"")</f>
        <v/>
      </c>
      <c r="H20" s="22">
        <f>IFERROR(IF(OR($A20="",NOT(ISNUMBER($G20)),NOT(ISNUMBER($E20)),NOT(ISNUMBER($F20))),"",MAX(0,$G20-$E20+$F20)),"")</f>
        <v/>
      </c>
      <c r="I20" s="22">
        <f>IFERROR(IF(OR($A20="",NOT(ISNUMBER($E20)),NOT(ISNUMBER($H20))),"",$E20+$H20),"")</f>
        <v/>
      </c>
      <c r="J20" s="22">
        <f>IFERROR(IF(OR($A20="",NOT(ISNUMBER($C20)),NOT(ISNUMBER($I20))),"",$C20-$I20),"")</f>
        <v/>
      </c>
      <c r="K20" s="20">
        <f>IFERROR(IF(OR($A20="",NOT(ISNUMBER($I20)),NOT(ISNUMBER($C20)),NOT(ISNUMBER('Setup'!$B$6))),"",IF($I20-$C20&gt;'Setup'!$B$6,"Review","Within threshold")),"")</f>
        <v/>
      </c>
    </row>
    <row r="21">
      <c r="A21" s="14">
        <f>IFERROR(IF('Budget'!$A21="","",'Budget'!$A21),"")</f>
        <v/>
      </c>
      <c r="B21" s="14">
        <f>IFERROR(IF($A21="","",'Budget'!$B21),"")</f>
        <v/>
      </c>
      <c r="C21" s="22">
        <f>IFERROR(IF(OR($A21="",NOT(ISNUMBER('Budget'!$C21))),"",'Budget'!$C21),"")</f>
        <v/>
      </c>
      <c r="D21" s="22">
        <f>IFERROR(IF($A21="","",SUMIFS('Commitments'!$D$8:$D$157,'Commitments'!$B$8:$B$157,$A21,'Commitments'!$E$8:$E$157,"&lt;&gt;Cancelled")),"")</f>
        <v/>
      </c>
      <c r="E21" s="22">
        <f>IFERROR(IF($A21="","",SUMIFS('Actuals'!$F$8:$F$157,'Actuals'!$C$8:$C$157,$A21)),"")</f>
        <v/>
      </c>
      <c r="F21" s="22">
        <f>IFERROR(IF(OR($A21="",AND('Budget'!$D21&lt;&gt;"",NOT(ISNUMBER('Budget'!$D21)))),"",IF('Budget'!$D21="",0,'Budget'!$D21)),"")</f>
        <v/>
      </c>
      <c r="G21" s="22">
        <f>IFERROR(IF(OR($A21="",NOT(ISNUMBER($C21)),NOT(ISNUMBER($D21))),"",MAX($C21,$D21)),"")</f>
        <v/>
      </c>
      <c r="H21" s="22">
        <f>IFERROR(IF(OR($A21="",NOT(ISNUMBER($G21)),NOT(ISNUMBER($E21)),NOT(ISNUMBER($F21))),"",MAX(0,$G21-$E21+$F21)),"")</f>
        <v/>
      </c>
      <c r="I21" s="22">
        <f>IFERROR(IF(OR($A21="",NOT(ISNUMBER($E21)),NOT(ISNUMBER($H21))),"",$E21+$H21),"")</f>
        <v/>
      </c>
      <c r="J21" s="22">
        <f>IFERROR(IF(OR($A21="",NOT(ISNUMBER($C21)),NOT(ISNUMBER($I21))),"",$C21-$I21),"")</f>
        <v/>
      </c>
      <c r="K21" s="20">
        <f>IFERROR(IF(OR($A21="",NOT(ISNUMBER($I21)),NOT(ISNUMBER($C21)),NOT(ISNUMBER('Setup'!$B$6))),"",IF($I21-$C21&gt;'Setup'!$B$6,"Review","Within threshold")),"")</f>
        <v/>
      </c>
    </row>
    <row r="22">
      <c r="A22" s="14">
        <f>IFERROR(IF('Budget'!$A22="","",'Budget'!$A22),"")</f>
        <v/>
      </c>
      <c r="B22" s="14">
        <f>IFERROR(IF($A22="","",'Budget'!$B22),"")</f>
        <v/>
      </c>
      <c r="C22" s="22">
        <f>IFERROR(IF(OR($A22="",NOT(ISNUMBER('Budget'!$C22))),"",'Budget'!$C22),"")</f>
        <v/>
      </c>
      <c r="D22" s="22">
        <f>IFERROR(IF($A22="","",SUMIFS('Commitments'!$D$8:$D$157,'Commitments'!$B$8:$B$157,$A22,'Commitments'!$E$8:$E$157,"&lt;&gt;Cancelled")),"")</f>
        <v/>
      </c>
      <c r="E22" s="22">
        <f>IFERROR(IF($A22="","",SUMIFS('Actuals'!$F$8:$F$157,'Actuals'!$C$8:$C$157,$A22)),"")</f>
        <v/>
      </c>
      <c r="F22" s="22">
        <f>IFERROR(IF(OR($A22="",AND('Budget'!$D22&lt;&gt;"",NOT(ISNUMBER('Budget'!$D22)))),"",IF('Budget'!$D22="",0,'Budget'!$D22)),"")</f>
        <v/>
      </c>
      <c r="G22" s="22">
        <f>IFERROR(IF(OR($A22="",NOT(ISNUMBER($C22)),NOT(ISNUMBER($D22))),"",MAX($C22,$D22)),"")</f>
        <v/>
      </c>
      <c r="H22" s="22">
        <f>IFERROR(IF(OR($A22="",NOT(ISNUMBER($G22)),NOT(ISNUMBER($E22)),NOT(ISNUMBER($F22))),"",MAX(0,$G22-$E22+$F22)),"")</f>
        <v/>
      </c>
      <c r="I22" s="22">
        <f>IFERROR(IF(OR($A22="",NOT(ISNUMBER($E22)),NOT(ISNUMBER($H22))),"",$E22+$H22),"")</f>
        <v/>
      </c>
      <c r="J22" s="22">
        <f>IFERROR(IF(OR($A22="",NOT(ISNUMBER($C22)),NOT(ISNUMBER($I22))),"",$C22-$I22),"")</f>
        <v/>
      </c>
      <c r="K22" s="20">
        <f>IFERROR(IF(OR($A22="",NOT(ISNUMBER($I22)),NOT(ISNUMBER($C22)),NOT(ISNUMBER('Setup'!$B$6))),"",IF($I22-$C22&gt;'Setup'!$B$6,"Review","Within threshold")),"")</f>
        <v/>
      </c>
    </row>
    <row r="23">
      <c r="A23" s="14">
        <f>IFERROR(IF('Budget'!$A23="","",'Budget'!$A23),"")</f>
        <v/>
      </c>
      <c r="B23" s="14">
        <f>IFERROR(IF($A23="","",'Budget'!$B23),"")</f>
        <v/>
      </c>
      <c r="C23" s="22">
        <f>IFERROR(IF(OR($A23="",NOT(ISNUMBER('Budget'!$C23))),"",'Budget'!$C23),"")</f>
        <v/>
      </c>
      <c r="D23" s="22">
        <f>IFERROR(IF($A23="","",SUMIFS('Commitments'!$D$8:$D$157,'Commitments'!$B$8:$B$157,$A23,'Commitments'!$E$8:$E$157,"&lt;&gt;Cancelled")),"")</f>
        <v/>
      </c>
      <c r="E23" s="22">
        <f>IFERROR(IF($A23="","",SUMIFS('Actuals'!$F$8:$F$157,'Actuals'!$C$8:$C$157,$A23)),"")</f>
        <v/>
      </c>
      <c r="F23" s="22">
        <f>IFERROR(IF(OR($A23="",AND('Budget'!$D23&lt;&gt;"",NOT(ISNUMBER('Budget'!$D23)))),"",IF('Budget'!$D23="",0,'Budget'!$D23)),"")</f>
        <v/>
      </c>
      <c r="G23" s="22">
        <f>IFERROR(IF(OR($A23="",NOT(ISNUMBER($C23)),NOT(ISNUMBER($D23))),"",MAX($C23,$D23)),"")</f>
        <v/>
      </c>
      <c r="H23" s="22">
        <f>IFERROR(IF(OR($A23="",NOT(ISNUMBER($G23)),NOT(ISNUMBER($E23)),NOT(ISNUMBER($F23))),"",MAX(0,$G23-$E23+$F23)),"")</f>
        <v/>
      </c>
      <c r="I23" s="22">
        <f>IFERROR(IF(OR($A23="",NOT(ISNUMBER($E23)),NOT(ISNUMBER($H23))),"",$E23+$H23),"")</f>
        <v/>
      </c>
      <c r="J23" s="22">
        <f>IFERROR(IF(OR($A23="",NOT(ISNUMBER($C23)),NOT(ISNUMBER($I23))),"",$C23-$I23),"")</f>
        <v/>
      </c>
      <c r="K23" s="20">
        <f>IFERROR(IF(OR($A23="",NOT(ISNUMBER($I23)),NOT(ISNUMBER($C23)),NOT(ISNUMBER('Setup'!$B$6))),"",IF($I23-$C23&gt;'Setup'!$B$6,"Review","Within threshold")),"")</f>
        <v/>
      </c>
    </row>
    <row r="24">
      <c r="A24" s="14">
        <f>IFERROR(IF('Budget'!$A24="","",'Budget'!$A24),"")</f>
        <v/>
      </c>
      <c r="B24" s="14">
        <f>IFERROR(IF($A24="","",'Budget'!$B24),"")</f>
        <v/>
      </c>
      <c r="C24" s="22">
        <f>IFERROR(IF(OR($A24="",NOT(ISNUMBER('Budget'!$C24))),"",'Budget'!$C24),"")</f>
        <v/>
      </c>
      <c r="D24" s="22">
        <f>IFERROR(IF($A24="","",SUMIFS('Commitments'!$D$8:$D$157,'Commitments'!$B$8:$B$157,$A24,'Commitments'!$E$8:$E$157,"&lt;&gt;Cancelled")),"")</f>
        <v/>
      </c>
      <c r="E24" s="22">
        <f>IFERROR(IF($A24="","",SUMIFS('Actuals'!$F$8:$F$157,'Actuals'!$C$8:$C$157,$A24)),"")</f>
        <v/>
      </c>
      <c r="F24" s="22">
        <f>IFERROR(IF(OR($A24="",AND('Budget'!$D24&lt;&gt;"",NOT(ISNUMBER('Budget'!$D24)))),"",IF('Budget'!$D24="",0,'Budget'!$D24)),"")</f>
        <v/>
      </c>
      <c r="G24" s="22">
        <f>IFERROR(IF(OR($A24="",NOT(ISNUMBER($C24)),NOT(ISNUMBER($D24))),"",MAX($C24,$D24)),"")</f>
        <v/>
      </c>
      <c r="H24" s="22">
        <f>IFERROR(IF(OR($A24="",NOT(ISNUMBER($G24)),NOT(ISNUMBER($E24)),NOT(ISNUMBER($F24))),"",MAX(0,$G24-$E24+$F24)),"")</f>
        <v/>
      </c>
      <c r="I24" s="22">
        <f>IFERROR(IF(OR($A24="",NOT(ISNUMBER($E24)),NOT(ISNUMBER($H24))),"",$E24+$H24),"")</f>
        <v/>
      </c>
      <c r="J24" s="22">
        <f>IFERROR(IF(OR($A24="",NOT(ISNUMBER($C24)),NOT(ISNUMBER($I24))),"",$C24-$I24),"")</f>
        <v/>
      </c>
      <c r="K24" s="20">
        <f>IFERROR(IF(OR($A24="",NOT(ISNUMBER($I24)),NOT(ISNUMBER($C24)),NOT(ISNUMBER('Setup'!$B$6))),"",IF($I24-$C24&gt;'Setup'!$B$6,"Review","Within threshold")),"")</f>
        <v/>
      </c>
    </row>
    <row r="25">
      <c r="A25" s="14">
        <f>IFERROR(IF('Budget'!$A25="","",'Budget'!$A25),"")</f>
        <v/>
      </c>
      <c r="B25" s="14">
        <f>IFERROR(IF($A25="","",'Budget'!$B25),"")</f>
        <v/>
      </c>
      <c r="C25" s="22">
        <f>IFERROR(IF(OR($A25="",NOT(ISNUMBER('Budget'!$C25))),"",'Budget'!$C25),"")</f>
        <v/>
      </c>
      <c r="D25" s="22">
        <f>IFERROR(IF($A25="","",SUMIFS('Commitments'!$D$8:$D$157,'Commitments'!$B$8:$B$157,$A25,'Commitments'!$E$8:$E$157,"&lt;&gt;Cancelled")),"")</f>
        <v/>
      </c>
      <c r="E25" s="22">
        <f>IFERROR(IF($A25="","",SUMIFS('Actuals'!$F$8:$F$157,'Actuals'!$C$8:$C$157,$A25)),"")</f>
        <v/>
      </c>
      <c r="F25" s="22">
        <f>IFERROR(IF(OR($A25="",AND('Budget'!$D25&lt;&gt;"",NOT(ISNUMBER('Budget'!$D25)))),"",IF('Budget'!$D25="",0,'Budget'!$D25)),"")</f>
        <v/>
      </c>
      <c r="G25" s="22">
        <f>IFERROR(IF(OR($A25="",NOT(ISNUMBER($C25)),NOT(ISNUMBER($D25))),"",MAX($C25,$D25)),"")</f>
        <v/>
      </c>
      <c r="H25" s="22">
        <f>IFERROR(IF(OR($A25="",NOT(ISNUMBER($G25)),NOT(ISNUMBER($E25)),NOT(ISNUMBER($F25))),"",MAX(0,$G25-$E25+$F25)),"")</f>
        <v/>
      </c>
      <c r="I25" s="22">
        <f>IFERROR(IF(OR($A25="",NOT(ISNUMBER($E25)),NOT(ISNUMBER($H25))),"",$E25+$H25),"")</f>
        <v/>
      </c>
      <c r="J25" s="22">
        <f>IFERROR(IF(OR($A25="",NOT(ISNUMBER($C25)),NOT(ISNUMBER($I25))),"",$C25-$I25),"")</f>
        <v/>
      </c>
      <c r="K25" s="20">
        <f>IFERROR(IF(OR($A25="",NOT(ISNUMBER($I25)),NOT(ISNUMBER($C25)),NOT(ISNUMBER('Setup'!$B$6))),"",IF($I25-$C25&gt;'Setup'!$B$6,"Review","Within threshold")),"")</f>
        <v/>
      </c>
    </row>
    <row r="26">
      <c r="A26" s="14">
        <f>IFERROR(IF('Budget'!$A26="","",'Budget'!$A26),"")</f>
        <v/>
      </c>
      <c r="B26" s="14">
        <f>IFERROR(IF($A26="","",'Budget'!$B26),"")</f>
        <v/>
      </c>
      <c r="C26" s="22">
        <f>IFERROR(IF(OR($A26="",NOT(ISNUMBER('Budget'!$C26))),"",'Budget'!$C26),"")</f>
        <v/>
      </c>
      <c r="D26" s="22">
        <f>IFERROR(IF($A26="","",SUMIFS('Commitments'!$D$8:$D$157,'Commitments'!$B$8:$B$157,$A26,'Commitments'!$E$8:$E$157,"&lt;&gt;Cancelled")),"")</f>
        <v/>
      </c>
      <c r="E26" s="22">
        <f>IFERROR(IF($A26="","",SUMIFS('Actuals'!$F$8:$F$157,'Actuals'!$C$8:$C$157,$A26)),"")</f>
        <v/>
      </c>
      <c r="F26" s="22">
        <f>IFERROR(IF(OR($A26="",AND('Budget'!$D26&lt;&gt;"",NOT(ISNUMBER('Budget'!$D26)))),"",IF('Budget'!$D26="",0,'Budget'!$D26)),"")</f>
        <v/>
      </c>
      <c r="G26" s="22">
        <f>IFERROR(IF(OR($A26="",NOT(ISNUMBER($C26)),NOT(ISNUMBER($D26))),"",MAX($C26,$D26)),"")</f>
        <v/>
      </c>
      <c r="H26" s="22">
        <f>IFERROR(IF(OR($A26="",NOT(ISNUMBER($G26)),NOT(ISNUMBER($E26)),NOT(ISNUMBER($F26))),"",MAX(0,$G26-$E26+$F26)),"")</f>
        <v/>
      </c>
      <c r="I26" s="22">
        <f>IFERROR(IF(OR($A26="",NOT(ISNUMBER($E26)),NOT(ISNUMBER($H26))),"",$E26+$H26),"")</f>
        <v/>
      </c>
      <c r="J26" s="22">
        <f>IFERROR(IF(OR($A26="",NOT(ISNUMBER($C26)),NOT(ISNUMBER($I26))),"",$C26-$I26),"")</f>
        <v/>
      </c>
      <c r="K26" s="20">
        <f>IFERROR(IF(OR($A26="",NOT(ISNUMBER($I26)),NOT(ISNUMBER($C26)),NOT(ISNUMBER('Setup'!$B$6))),"",IF($I26-$C26&gt;'Setup'!$B$6,"Review","Within threshold")),"")</f>
        <v/>
      </c>
    </row>
    <row r="27">
      <c r="A27" s="14">
        <f>IFERROR(IF('Budget'!$A27="","",'Budget'!$A27),"")</f>
        <v/>
      </c>
      <c r="B27" s="14">
        <f>IFERROR(IF($A27="","",'Budget'!$B27),"")</f>
        <v/>
      </c>
      <c r="C27" s="22">
        <f>IFERROR(IF(OR($A27="",NOT(ISNUMBER('Budget'!$C27))),"",'Budget'!$C27),"")</f>
        <v/>
      </c>
      <c r="D27" s="22">
        <f>IFERROR(IF($A27="","",SUMIFS('Commitments'!$D$8:$D$157,'Commitments'!$B$8:$B$157,$A27,'Commitments'!$E$8:$E$157,"&lt;&gt;Cancelled")),"")</f>
        <v/>
      </c>
      <c r="E27" s="22">
        <f>IFERROR(IF($A27="","",SUMIFS('Actuals'!$F$8:$F$157,'Actuals'!$C$8:$C$157,$A27)),"")</f>
        <v/>
      </c>
      <c r="F27" s="22">
        <f>IFERROR(IF(OR($A27="",AND('Budget'!$D27&lt;&gt;"",NOT(ISNUMBER('Budget'!$D27)))),"",IF('Budget'!$D27="",0,'Budget'!$D27)),"")</f>
        <v/>
      </c>
      <c r="G27" s="22">
        <f>IFERROR(IF(OR($A27="",NOT(ISNUMBER($C27)),NOT(ISNUMBER($D27))),"",MAX($C27,$D27)),"")</f>
        <v/>
      </c>
      <c r="H27" s="22">
        <f>IFERROR(IF(OR($A27="",NOT(ISNUMBER($G27)),NOT(ISNUMBER($E27)),NOT(ISNUMBER($F27))),"",MAX(0,$G27-$E27+$F27)),"")</f>
        <v/>
      </c>
      <c r="I27" s="22">
        <f>IFERROR(IF(OR($A27="",NOT(ISNUMBER($E27)),NOT(ISNUMBER($H27))),"",$E27+$H27),"")</f>
        <v/>
      </c>
      <c r="J27" s="22">
        <f>IFERROR(IF(OR($A27="",NOT(ISNUMBER($C27)),NOT(ISNUMBER($I27))),"",$C27-$I27),"")</f>
        <v/>
      </c>
      <c r="K27" s="20">
        <f>IFERROR(IF(OR($A27="",NOT(ISNUMBER($I27)),NOT(ISNUMBER($C27)),NOT(ISNUMBER('Setup'!$B$6))),"",IF($I27-$C27&gt;'Setup'!$B$6,"Review","Within threshold")),"")</f>
        <v/>
      </c>
    </row>
    <row r="28">
      <c r="A28" s="14">
        <f>IFERROR(IF('Budget'!$A28="","",'Budget'!$A28),"")</f>
        <v/>
      </c>
      <c r="B28" s="14">
        <f>IFERROR(IF($A28="","",'Budget'!$B28),"")</f>
        <v/>
      </c>
      <c r="C28" s="22">
        <f>IFERROR(IF(OR($A28="",NOT(ISNUMBER('Budget'!$C28))),"",'Budget'!$C28),"")</f>
        <v/>
      </c>
      <c r="D28" s="22">
        <f>IFERROR(IF($A28="","",SUMIFS('Commitments'!$D$8:$D$157,'Commitments'!$B$8:$B$157,$A28,'Commitments'!$E$8:$E$157,"&lt;&gt;Cancelled")),"")</f>
        <v/>
      </c>
      <c r="E28" s="22">
        <f>IFERROR(IF($A28="","",SUMIFS('Actuals'!$F$8:$F$157,'Actuals'!$C$8:$C$157,$A28)),"")</f>
        <v/>
      </c>
      <c r="F28" s="22">
        <f>IFERROR(IF(OR($A28="",AND('Budget'!$D28&lt;&gt;"",NOT(ISNUMBER('Budget'!$D28)))),"",IF('Budget'!$D28="",0,'Budget'!$D28)),"")</f>
        <v/>
      </c>
      <c r="G28" s="22">
        <f>IFERROR(IF(OR($A28="",NOT(ISNUMBER($C28)),NOT(ISNUMBER($D28))),"",MAX($C28,$D28)),"")</f>
        <v/>
      </c>
      <c r="H28" s="22">
        <f>IFERROR(IF(OR($A28="",NOT(ISNUMBER($G28)),NOT(ISNUMBER($E28)),NOT(ISNUMBER($F28))),"",MAX(0,$G28-$E28+$F28)),"")</f>
        <v/>
      </c>
      <c r="I28" s="22">
        <f>IFERROR(IF(OR($A28="",NOT(ISNUMBER($E28)),NOT(ISNUMBER($H28))),"",$E28+$H28),"")</f>
        <v/>
      </c>
      <c r="J28" s="22">
        <f>IFERROR(IF(OR($A28="",NOT(ISNUMBER($C28)),NOT(ISNUMBER($I28))),"",$C28-$I28),"")</f>
        <v/>
      </c>
      <c r="K28" s="20">
        <f>IFERROR(IF(OR($A28="",NOT(ISNUMBER($I28)),NOT(ISNUMBER($C28)),NOT(ISNUMBER('Setup'!$B$6))),"",IF($I28-$C28&gt;'Setup'!$B$6,"Review","Within threshold")),"")</f>
        <v/>
      </c>
    </row>
    <row r="29">
      <c r="A29" s="14">
        <f>IFERROR(IF('Budget'!$A29="","",'Budget'!$A29),"")</f>
        <v/>
      </c>
      <c r="B29" s="14">
        <f>IFERROR(IF($A29="","",'Budget'!$B29),"")</f>
        <v/>
      </c>
      <c r="C29" s="22">
        <f>IFERROR(IF(OR($A29="",NOT(ISNUMBER('Budget'!$C29))),"",'Budget'!$C29),"")</f>
        <v/>
      </c>
      <c r="D29" s="22">
        <f>IFERROR(IF($A29="","",SUMIFS('Commitments'!$D$8:$D$157,'Commitments'!$B$8:$B$157,$A29,'Commitments'!$E$8:$E$157,"&lt;&gt;Cancelled")),"")</f>
        <v/>
      </c>
      <c r="E29" s="22">
        <f>IFERROR(IF($A29="","",SUMIFS('Actuals'!$F$8:$F$157,'Actuals'!$C$8:$C$157,$A29)),"")</f>
        <v/>
      </c>
      <c r="F29" s="22">
        <f>IFERROR(IF(OR($A29="",AND('Budget'!$D29&lt;&gt;"",NOT(ISNUMBER('Budget'!$D29)))),"",IF('Budget'!$D29="",0,'Budget'!$D29)),"")</f>
        <v/>
      </c>
      <c r="G29" s="22">
        <f>IFERROR(IF(OR($A29="",NOT(ISNUMBER($C29)),NOT(ISNUMBER($D29))),"",MAX($C29,$D29)),"")</f>
        <v/>
      </c>
      <c r="H29" s="22">
        <f>IFERROR(IF(OR($A29="",NOT(ISNUMBER($G29)),NOT(ISNUMBER($E29)),NOT(ISNUMBER($F29))),"",MAX(0,$G29-$E29+$F29)),"")</f>
        <v/>
      </c>
      <c r="I29" s="22">
        <f>IFERROR(IF(OR($A29="",NOT(ISNUMBER($E29)),NOT(ISNUMBER($H29))),"",$E29+$H29),"")</f>
        <v/>
      </c>
      <c r="J29" s="22">
        <f>IFERROR(IF(OR($A29="",NOT(ISNUMBER($C29)),NOT(ISNUMBER($I29))),"",$C29-$I29),"")</f>
        <v/>
      </c>
      <c r="K29" s="20">
        <f>IFERROR(IF(OR($A29="",NOT(ISNUMBER($I29)),NOT(ISNUMBER($C29)),NOT(ISNUMBER('Setup'!$B$6))),"",IF($I29-$C29&gt;'Setup'!$B$6,"Review","Within threshold")),"")</f>
        <v/>
      </c>
    </row>
    <row r="30">
      <c r="A30" s="14">
        <f>IFERROR(IF('Budget'!$A30="","",'Budget'!$A30),"")</f>
        <v/>
      </c>
      <c r="B30" s="14">
        <f>IFERROR(IF($A30="","",'Budget'!$B30),"")</f>
        <v/>
      </c>
      <c r="C30" s="22">
        <f>IFERROR(IF(OR($A30="",NOT(ISNUMBER('Budget'!$C30))),"",'Budget'!$C30),"")</f>
        <v/>
      </c>
      <c r="D30" s="22">
        <f>IFERROR(IF($A30="","",SUMIFS('Commitments'!$D$8:$D$157,'Commitments'!$B$8:$B$157,$A30,'Commitments'!$E$8:$E$157,"&lt;&gt;Cancelled")),"")</f>
        <v/>
      </c>
      <c r="E30" s="22">
        <f>IFERROR(IF($A30="","",SUMIFS('Actuals'!$F$8:$F$157,'Actuals'!$C$8:$C$157,$A30)),"")</f>
        <v/>
      </c>
      <c r="F30" s="22">
        <f>IFERROR(IF(OR($A30="",AND('Budget'!$D30&lt;&gt;"",NOT(ISNUMBER('Budget'!$D30)))),"",IF('Budget'!$D30="",0,'Budget'!$D30)),"")</f>
        <v/>
      </c>
      <c r="G30" s="22">
        <f>IFERROR(IF(OR($A30="",NOT(ISNUMBER($C30)),NOT(ISNUMBER($D30))),"",MAX($C30,$D30)),"")</f>
        <v/>
      </c>
      <c r="H30" s="22">
        <f>IFERROR(IF(OR($A30="",NOT(ISNUMBER($G30)),NOT(ISNUMBER($E30)),NOT(ISNUMBER($F30))),"",MAX(0,$G30-$E30+$F30)),"")</f>
        <v/>
      </c>
      <c r="I30" s="22">
        <f>IFERROR(IF(OR($A30="",NOT(ISNUMBER($E30)),NOT(ISNUMBER($H30))),"",$E30+$H30),"")</f>
        <v/>
      </c>
      <c r="J30" s="22">
        <f>IFERROR(IF(OR($A30="",NOT(ISNUMBER($C30)),NOT(ISNUMBER($I30))),"",$C30-$I30),"")</f>
        <v/>
      </c>
      <c r="K30" s="20">
        <f>IFERROR(IF(OR($A30="",NOT(ISNUMBER($I30)),NOT(ISNUMBER($C30)),NOT(ISNUMBER('Setup'!$B$6))),"",IF($I30-$C30&gt;'Setup'!$B$6,"Review","Within threshold")),"")</f>
        <v/>
      </c>
    </row>
    <row r="31">
      <c r="A31" s="14">
        <f>IFERROR(IF('Budget'!$A31="","",'Budget'!$A31),"")</f>
        <v/>
      </c>
      <c r="B31" s="14">
        <f>IFERROR(IF($A31="","",'Budget'!$B31),"")</f>
        <v/>
      </c>
      <c r="C31" s="22">
        <f>IFERROR(IF(OR($A31="",NOT(ISNUMBER('Budget'!$C31))),"",'Budget'!$C31),"")</f>
        <v/>
      </c>
      <c r="D31" s="22">
        <f>IFERROR(IF($A31="","",SUMIFS('Commitments'!$D$8:$D$157,'Commitments'!$B$8:$B$157,$A31,'Commitments'!$E$8:$E$157,"&lt;&gt;Cancelled")),"")</f>
        <v/>
      </c>
      <c r="E31" s="22">
        <f>IFERROR(IF($A31="","",SUMIFS('Actuals'!$F$8:$F$157,'Actuals'!$C$8:$C$157,$A31)),"")</f>
        <v/>
      </c>
      <c r="F31" s="22">
        <f>IFERROR(IF(OR($A31="",AND('Budget'!$D31&lt;&gt;"",NOT(ISNUMBER('Budget'!$D31)))),"",IF('Budget'!$D31="",0,'Budget'!$D31)),"")</f>
        <v/>
      </c>
      <c r="G31" s="22">
        <f>IFERROR(IF(OR($A31="",NOT(ISNUMBER($C31)),NOT(ISNUMBER($D31))),"",MAX($C31,$D31)),"")</f>
        <v/>
      </c>
      <c r="H31" s="22">
        <f>IFERROR(IF(OR($A31="",NOT(ISNUMBER($G31)),NOT(ISNUMBER($E31)),NOT(ISNUMBER($F31))),"",MAX(0,$G31-$E31+$F31)),"")</f>
        <v/>
      </c>
      <c r="I31" s="22">
        <f>IFERROR(IF(OR($A31="",NOT(ISNUMBER($E31)),NOT(ISNUMBER($H31))),"",$E31+$H31),"")</f>
        <v/>
      </c>
      <c r="J31" s="22">
        <f>IFERROR(IF(OR($A31="",NOT(ISNUMBER($C31)),NOT(ISNUMBER($I31))),"",$C31-$I31),"")</f>
        <v/>
      </c>
      <c r="K31" s="20">
        <f>IFERROR(IF(OR($A31="",NOT(ISNUMBER($I31)),NOT(ISNUMBER($C31)),NOT(ISNUMBER('Setup'!$B$6))),"",IF($I31-$C31&gt;'Setup'!$B$6,"Review","Within threshold")),"")</f>
        <v/>
      </c>
    </row>
    <row r="32">
      <c r="A32" s="14">
        <f>IFERROR(IF('Budget'!$A32="","",'Budget'!$A32),"")</f>
        <v/>
      </c>
      <c r="B32" s="14">
        <f>IFERROR(IF($A32="","",'Budget'!$B32),"")</f>
        <v/>
      </c>
      <c r="C32" s="22">
        <f>IFERROR(IF(OR($A32="",NOT(ISNUMBER('Budget'!$C32))),"",'Budget'!$C32),"")</f>
        <v/>
      </c>
      <c r="D32" s="22">
        <f>IFERROR(IF($A32="","",SUMIFS('Commitments'!$D$8:$D$157,'Commitments'!$B$8:$B$157,$A32,'Commitments'!$E$8:$E$157,"&lt;&gt;Cancelled")),"")</f>
        <v/>
      </c>
      <c r="E32" s="22">
        <f>IFERROR(IF($A32="","",SUMIFS('Actuals'!$F$8:$F$157,'Actuals'!$C$8:$C$157,$A32)),"")</f>
        <v/>
      </c>
      <c r="F32" s="22">
        <f>IFERROR(IF(OR($A32="",AND('Budget'!$D32&lt;&gt;"",NOT(ISNUMBER('Budget'!$D32)))),"",IF('Budget'!$D32="",0,'Budget'!$D32)),"")</f>
        <v/>
      </c>
      <c r="G32" s="22">
        <f>IFERROR(IF(OR($A32="",NOT(ISNUMBER($C32)),NOT(ISNUMBER($D32))),"",MAX($C32,$D32)),"")</f>
        <v/>
      </c>
      <c r="H32" s="22">
        <f>IFERROR(IF(OR($A32="",NOT(ISNUMBER($G32)),NOT(ISNUMBER($E32)),NOT(ISNUMBER($F32))),"",MAX(0,$G32-$E32+$F32)),"")</f>
        <v/>
      </c>
      <c r="I32" s="22">
        <f>IFERROR(IF(OR($A32="",NOT(ISNUMBER($E32)),NOT(ISNUMBER($H32))),"",$E32+$H32),"")</f>
        <v/>
      </c>
      <c r="J32" s="22">
        <f>IFERROR(IF(OR($A32="",NOT(ISNUMBER($C32)),NOT(ISNUMBER($I32))),"",$C32-$I32),"")</f>
        <v/>
      </c>
      <c r="K32" s="20">
        <f>IFERROR(IF(OR($A32="",NOT(ISNUMBER($I32)),NOT(ISNUMBER($C32)),NOT(ISNUMBER('Setup'!$B$6))),"",IF($I32-$C32&gt;'Setup'!$B$6,"Review","Within threshold")),"")</f>
        <v/>
      </c>
    </row>
    <row r="33">
      <c r="A33" s="14">
        <f>IFERROR(IF('Budget'!$A33="","",'Budget'!$A33),"")</f>
        <v/>
      </c>
      <c r="B33" s="14">
        <f>IFERROR(IF($A33="","",'Budget'!$B33),"")</f>
        <v/>
      </c>
      <c r="C33" s="22">
        <f>IFERROR(IF(OR($A33="",NOT(ISNUMBER('Budget'!$C33))),"",'Budget'!$C33),"")</f>
        <v/>
      </c>
      <c r="D33" s="22">
        <f>IFERROR(IF($A33="","",SUMIFS('Commitments'!$D$8:$D$157,'Commitments'!$B$8:$B$157,$A33,'Commitments'!$E$8:$E$157,"&lt;&gt;Cancelled")),"")</f>
        <v/>
      </c>
      <c r="E33" s="22">
        <f>IFERROR(IF($A33="","",SUMIFS('Actuals'!$F$8:$F$157,'Actuals'!$C$8:$C$157,$A33)),"")</f>
        <v/>
      </c>
      <c r="F33" s="22">
        <f>IFERROR(IF(OR($A33="",AND('Budget'!$D33&lt;&gt;"",NOT(ISNUMBER('Budget'!$D33)))),"",IF('Budget'!$D33="",0,'Budget'!$D33)),"")</f>
        <v/>
      </c>
      <c r="G33" s="22">
        <f>IFERROR(IF(OR($A33="",NOT(ISNUMBER($C33)),NOT(ISNUMBER($D33))),"",MAX($C33,$D33)),"")</f>
        <v/>
      </c>
      <c r="H33" s="22">
        <f>IFERROR(IF(OR($A33="",NOT(ISNUMBER($G33)),NOT(ISNUMBER($E33)),NOT(ISNUMBER($F33))),"",MAX(0,$G33-$E33+$F33)),"")</f>
        <v/>
      </c>
      <c r="I33" s="22">
        <f>IFERROR(IF(OR($A33="",NOT(ISNUMBER($E33)),NOT(ISNUMBER($H33))),"",$E33+$H33),"")</f>
        <v/>
      </c>
      <c r="J33" s="22">
        <f>IFERROR(IF(OR($A33="",NOT(ISNUMBER($C33)),NOT(ISNUMBER($I33))),"",$C33-$I33),"")</f>
        <v/>
      </c>
      <c r="K33" s="20">
        <f>IFERROR(IF(OR($A33="",NOT(ISNUMBER($I33)),NOT(ISNUMBER($C33)),NOT(ISNUMBER('Setup'!$B$6))),"",IF($I33-$C33&gt;'Setup'!$B$6,"Review","Within threshold")),"")</f>
        <v/>
      </c>
    </row>
    <row r="34">
      <c r="A34" s="14">
        <f>IFERROR(IF('Budget'!$A34="","",'Budget'!$A34),"")</f>
        <v/>
      </c>
      <c r="B34" s="14">
        <f>IFERROR(IF($A34="","",'Budget'!$B34),"")</f>
        <v/>
      </c>
      <c r="C34" s="22">
        <f>IFERROR(IF(OR($A34="",NOT(ISNUMBER('Budget'!$C34))),"",'Budget'!$C34),"")</f>
        <v/>
      </c>
      <c r="D34" s="22">
        <f>IFERROR(IF($A34="","",SUMIFS('Commitments'!$D$8:$D$157,'Commitments'!$B$8:$B$157,$A34,'Commitments'!$E$8:$E$157,"&lt;&gt;Cancelled")),"")</f>
        <v/>
      </c>
      <c r="E34" s="22">
        <f>IFERROR(IF($A34="","",SUMIFS('Actuals'!$F$8:$F$157,'Actuals'!$C$8:$C$157,$A34)),"")</f>
        <v/>
      </c>
      <c r="F34" s="22">
        <f>IFERROR(IF(OR($A34="",AND('Budget'!$D34&lt;&gt;"",NOT(ISNUMBER('Budget'!$D34)))),"",IF('Budget'!$D34="",0,'Budget'!$D34)),"")</f>
        <v/>
      </c>
      <c r="G34" s="22">
        <f>IFERROR(IF(OR($A34="",NOT(ISNUMBER($C34)),NOT(ISNUMBER($D34))),"",MAX($C34,$D34)),"")</f>
        <v/>
      </c>
      <c r="H34" s="22">
        <f>IFERROR(IF(OR($A34="",NOT(ISNUMBER($G34)),NOT(ISNUMBER($E34)),NOT(ISNUMBER($F34))),"",MAX(0,$G34-$E34+$F34)),"")</f>
        <v/>
      </c>
      <c r="I34" s="22">
        <f>IFERROR(IF(OR($A34="",NOT(ISNUMBER($E34)),NOT(ISNUMBER($H34))),"",$E34+$H34),"")</f>
        <v/>
      </c>
      <c r="J34" s="22">
        <f>IFERROR(IF(OR($A34="",NOT(ISNUMBER($C34)),NOT(ISNUMBER($I34))),"",$C34-$I34),"")</f>
        <v/>
      </c>
      <c r="K34" s="20">
        <f>IFERROR(IF(OR($A34="",NOT(ISNUMBER($I34)),NOT(ISNUMBER($C34)),NOT(ISNUMBER('Setup'!$B$6))),"",IF($I34-$C34&gt;'Setup'!$B$6,"Review","Within threshold")),"")</f>
        <v/>
      </c>
    </row>
    <row r="35">
      <c r="A35" s="14">
        <f>IFERROR(IF('Budget'!$A35="","",'Budget'!$A35),"")</f>
        <v/>
      </c>
      <c r="B35" s="14">
        <f>IFERROR(IF($A35="","",'Budget'!$B35),"")</f>
        <v/>
      </c>
      <c r="C35" s="22">
        <f>IFERROR(IF(OR($A35="",NOT(ISNUMBER('Budget'!$C35))),"",'Budget'!$C35),"")</f>
        <v/>
      </c>
      <c r="D35" s="22">
        <f>IFERROR(IF($A35="","",SUMIFS('Commitments'!$D$8:$D$157,'Commitments'!$B$8:$B$157,$A35,'Commitments'!$E$8:$E$157,"&lt;&gt;Cancelled")),"")</f>
        <v/>
      </c>
      <c r="E35" s="22">
        <f>IFERROR(IF($A35="","",SUMIFS('Actuals'!$F$8:$F$157,'Actuals'!$C$8:$C$157,$A35)),"")</f>
        <v/>
      </c>
      <c r="F35" s="22">
        <f>IFERROR(IF(OR($A35="",AND('Budget'!$D35&lt;&gt;"",NOT(ISNUMBER('Budget'!$D35)))),"",IF('Budget'!$D35="",0,'Budget'!$D35)),"")</f>
        <v/>
      </c>
      <c r="G35" s="22">
        <f>IFERROR(IF(OR($A35="",NOT(ISNUMBER($C35)),NOT(ISNUMBER($D35))),"",MAX($C35,$D35)),"")</f>
        <v/>
      </c>
      <c r="H35" s="22">
        <f>IFERROR(IF(OR($A35="",NOT(ISNUMBER($G35)),NOT(ISNUMBER($E35)),NOT(ISNUMBER($F35))),"",MAX(0,$G35-$E35+$F35)),"")</f>
        <v/>
      </c>
      <c r="I35" s="22">
        <f>IFERROR(IF(OR($A35="",NOT(ISNUMBER($E35)),NOT(ISNUMBER($H35))),"",$E35+$H35),"")</f>
        <v/>
      </c>
      <c r="J35" s="22">
        <f>IFERROR(IF(OR($A35="",NOT(ISNUMBER($C35)),NOT(ISNUMBER($I35))),"",$C35-$I35),"")</f>
        <v/>
      </c>
      <c r="K35" s="20">
        <f>IFERROR(IF(OR($A35="",NOT(ISNUMBER($I35)),NOT(ISNUMBER($C35)),NOT(ISNUMBER('Setup'!$B$6))),"",IF($I35-$C35&gt;'Setup'!$B$6,"Review","Within threshold")),"")</f>
        <v/>
      </c>
    </row>
    <row r="36">
      <c r="A36" s="14">
        <f>IFERROR(IF('Budget'!$A36="","",'Budget'!$A36),"")</f>
        <v/>
      </c>
      <c r="B36" s="14">
        <f>IFERROR(IF($A36="","",'Budget'!$B36),"")</f>
        <v/>
      </c>
      <c r="C36" s="22">
        <f>IFERROR(IF(OR($A36="",NOT(ISNUMBER('Budget'!$C36))),"",'Budget'!$C36),"")</f>
        <v/>
      </c>
      <c r="D36" s="22">
        <f>IFERROR(IF($A36="","",SUMIFS('Commitments'!$D$8:$D$157,'Commitments'!$B$8:$B$157,$A36,'Commitments'!$E$8:$E$157,"&lt;&gt;Cancelled")),"")</f>
        <v/>
      </c>
      <c r="E36" s="22">
        <f>IFERROR(IF($A36="","",SUMIFS('Actuals'!$F$8:$F$157,'Actuals'!$C$8:$C$157,$A36)),"")</f>
        <v/>
      </c>
      <c r="F36" s="22">
        <f>IFERROR(IF(OR($A36="",AND('Budget'!$D36&lt;&gt;"",NOT(ISNUMBER('Budget'!$D36)))),"",IF('Budget'!$D36="",0,'Budget'!$D36)),"")</f>
        <v/>
      </c>
      <c r="G36" s="22">
        <f>IFERROR(IF(OR($A36="",NOT(ISNUMBER($C36)),NOT(ISNUMBER($D36))),"",MAX($C36,$D36)),"")</f>
        <v/>
      </c>
      <c r="H36" s="22">
        <f>IFERROR(IF(OR($A36="",NOT(ISNUMBER($G36)),NOT(ISNUMBER($E36)),NOT(ISNUMBER($F36))),"",MAX(0,$G36-$E36+$F36)),"")</f>
        <v/>
      </c>
      <c r="I36" s="22">
        <f>IFERROR(IF(OR($A36="",NOT(ISNUMBER($E36)),NOT(ISNUMBER($H36))),"",$E36+$H36),"")</f>
        <v/>
      </c>
      <c r="J36" s="22">
        <f>IFERROR(IF(OR($A36="",NOT(ISNUMBER($C36)),NOT(ISNUMBER($I36))),"",$C36-$I36),"")</f>
        <v/>
      </c>
      <c r="K36" s="20">
        <f>IFERROR(IF(OR($A36="",NOT(ISNUMBER($I36)),NOT(ISNUMBER($C36)),NOT(ISNUMBER('Setup'!$B$6))),"",IF($I36-$C36&gt;'Setup'!$B$6,"Review","Within threshold")),"")</f>
        <v/>
      </c>
    </row>
    <row r="37">
      <c r="A37" s="14">
        <f>IFERROR(IF('Budget'!$A37="","",'Budget'!$A37),"")</f>
        <v/>
      </c>
      <c r="B37" s="14">
        <f>IFERROR(IF($A37="","",'Budget'!$B37),"")</f>
        <v/>
      </c>
      <c r="C37" s="22">
        <f>IFERROR(IF(OR($A37="",NOT(ISNUMBER('Budget'!$C37))),"",'Budget'!$C37),"")</f>
        <v/>
      </c>
      <c r="D37" s="22">
        <f>IFERROR(IF($A37="","",SUMIFS('Commitments'!$D$8:$D$157,'Commitments'!$B$8:$B$157,$A37,'Commitments'!$E$8:$E$157,"&lt;&gt;Cancelled")),"")</f>
        <v/>
      </c>
      <c r="E37" s="22">
        <f>IFERROR(IF($A37="","",SUMIFS('Actuals'!$F$8:$F$157,'Actuals'!$C$8:$C$157,$A37)),"")</f>
        <v/>
      </c>
      <c r="F37" s="22">
        <f>IFERROR(IF(OR($A37="",AND('Budget'!$D37&lt;&gt;"",NOT(ISNUMBER('Budget'!$D37)))),"",IF('Budget'!$D37="",0,'Budget'!$D37)),"")</f>
        <v/>
      </c>
      <c r="G37" s="22">
        <f>IFERROR(IF(OR($A37="",NOT(ISNUMBER($C37)),NOT(ISNUMBER($D37))),"",MAX($C37,$D37)),"")</f>
        <v/>
      </c>
      <c r="H37" s="22">
        <f>IFERROR(IF(OR($A37="",NOT(ISNUMBER($G37)),NOT(ISNUMBER($E37)),NOT(ISNUMBER($F37))),"",MAX(0,$G37-$E37+$F37)),"")</f>
        <v/>
      </c>
      <c r="I37" s="22">
        <f>IFERROR(IF(OR($A37="",NOT(ISNUMBER($E37)),NOT(ISNUMBER($H37))),"",$E37+$H37),"")</f>
        <v/>
      </c>
      <c r="J37" s="22">
        <f>IFERROR(IF(OR($A37="",NOT(ISNUMBER($C37)),NOT(ISNUMBER($I37))),"",$C37-$I37),"")</f>
        <v/>
      </c>
      <c r="K37" s="20">
        <f>IFERROR(IF(OR($A37="",NOT(ISNUMBER($I37)),NOT(ISNUMBER($C37)),NOT(ISNUMBER('Setup'!$B$6))),"",IF($I37-$C37&gt;'Setup'!$B$6,"Review","Within threshold")),"")</f>
        <v/>
      </c>
    </row>
    <row r="38">
      <c r="A38" s="14">
        <f>IFERROR(IF('Budget'!$A38="","",'Budget'!$A38),"")</f>
        <v/>
      </c>
      <c r="B38" s="14">
        <f>IFERROR(IF($A38="","",'Budget'!$B38),"")</f>
        <v/>
      </c>
      <c r="C38" s="22">
        <f>IFERROR(IF(OR($A38="",NOT(ISNUMBER('Budget'!$C38))),"",'Budget'!$C38),"")</f>
        <v/>
      </c>
      <c r="D38" s="22">
        <f>IFERROR(IF($A38="","",SUMIFS('Commitments'!$D$8:$D$157,'Commitments'!$B$8:$B$157,$A38,'Commitments'!$E$8:$E$157,"&lt;&gt;Cancelled")),"")</f>
        <v/>
      </c>
      <c r="E38" s="22">
        <f>IFERROR(IF($A38="","",SUMIFS('Actuals'!$F$8:$F$157,'Actuals'!$C$8:$C$157,$A38)),"")</f>
        <v/>
      </c>
      <c r="F38" s="22">
        <f>IFERROR(IF(OR($A38="",AND('Budget'!$D38&lt;&gt;"",NOT(ISNUMBER('Budget'!$D38)))),"",IF('Budget'!$D38="",0,'Budget'!$D38)),"")</f>
        <v/>
      </c>
      <c r="G38" s="22">
        <f>IFERROR(IF(OR($A38="",NOT(ISNUMBER($C38)),NOT(ISNUMBER($D38))),"",MAX($C38,$D38)),"")</f>
        <v/>
      </c>
      <c r="H38" s="22">
        <f>IFERROR(IF(OR($A38="",NOT(ISNUMBER($G38)),NOT(ISNUMBER($E38)),NOT(ISNUMBER($F38))),"",MAX(0,$G38-$E38+$F38)),"")</f>
        <v/>
      </c>
      <c r="I38" s="22">
        <f>IFERROR(IF(OR($A38="",NOT(ISNUMBER($E38)),NOT(ISNUMBER($H38))),"",$E38+$H38),"")</f>
        <v/>
      </c>
      <c r="J38" s="22">
        <f>IFERROR(IF(OR($A38="",NOT(ISNUMBER($C38)),NOT(ISNUMBER($I38))),"",$C38-$I38),"")</f>
        <v/>
      </c>
      <c r="K38" s="20">
        <f>IFERROR(IF(OR($A38="",NOT(ISNUMBER($I38)),NOT(ISNUMBER($C38)),NOT(ISNUMBER('Setup'!$B$6))),"",IF($I38-$C38&gt;'Setup'!$B$6,"Review","Within threshold")),"")</f>
        <v/>
      </c>
    </row>
    <row r="39">
      <c r="A39" s="14">
        <f>IFERROR(IF('Budget'!$A39="","",'Budget'!$A39),"")</f>
        <v/>
      </c>
      <c r="B39" s="14">
        <f>IFERROR(IF($A39="","",'Budget'!$B39),"")</f>
        <v/>
      </c>
      <c r="C39" s="22">
        <f>IFERROR(IF(OR($A39="",NOT(ISNUMBER('Budget'!$C39))),"",'Budget'!$C39),"")</f>
        <v/>
      </c>
      <c r="D39" s="22">
        <f>IFERROR(IF($A39="","",SUMIFS('Commitments'!$D$8:$D$157,'Commitments'!$B$8:$B$157,$A39,'Commitments'!$E$8:$E$157,"&lt;&gt;Cancelled")),"")</f>
        <v/>
      </c>
      <c r="E39" s="22">
        <f>IFERROR(IF($A39="","",SUMIFS('Actuals'!$F$8:$F$157,'Actuals'!$C$8:$C$157,$A39)),"")</f>
        <v/>
      </c>
      <c r="F39" s="22">
        <f>IFERROR(IF(OR($A39="",AND('Budget'!$D39&lt;&gt;"",NOT(ISNUMBER('Budget'!$D39)))),"",IF('Budget'!$D39="",0,'Budget'!$D39)),"")</f>
        <v/>
      </c>
      <c r="G39" s="22">
        <f>IFERROR(IF(OR($A39="",NOT(ISNUMBER($C39)),NOT(ISNUMBER($D39))),"",MAX($C39,$D39)),"")</f>
        <v/>
      </c>
      <c r="H39" s="22">
        <f>IFERROR(IF(OR($A39="",NOT(ISNUMBER($G39)),NOT(ISNUMBER($E39)),NOT(ISNUMBER($F39))),"",MAX(0,$G39-$E39+$F39)),"")</f>
        <v/>
      </c>
      <c r="I39" s="22">
        <f>IFERROR(IF(OR($A39="",NOT(ISNUMBER($E39)),NOT(ISNUMBER($H39))),"",$E39+$H39),"")</f>
        <v/>
      </c>
      <c r="J39" s="22">
        <f>IFERROR(IF(OR($A39="",NOT(ISNUMBER($C39)),NOT(ISNUMBER($I39))),"",$C39-$I39),"")</f>
        <v/>
      </c>
      <c r="K39" s="20">
        <f>IFERROR(IF(OR($A39="",NOT(ISNUMBER($I39)),NOT(ISNUMBER($C39)),NOT(ISNUMBER('Setup'!$B$6))),"",IF($I39-$C39&gt;'Setup'!$B$6,"Review","Within threshold")),"")</f>
        <v/>
      </c>
    </row>
    <row r="40">
      <c r="A40" s="14">
        <f>IFERROR(IF('Budget'!$A40="","",'Budget'!$A40),"")</f>
        <v/>
      </c>
      <c r="B40" s="14">
        <f>IFERROR(IF($A40="","",'Budget'!$B40),"")</f>
        <v/>
      </c>
      <c r="C40" s="22">
        <f>IFERROR(IF(OR($A40="",NOT(ISNUMBER('Budget'!$C40))),"",'Budget'!$C40),"")</f>
        <v/>
      </c>
      <c r="D40" s="22">
        <f>IFERROR(IF($A40="","",SUMIFS('Commitments'!$D$8:$D$157,'Commitments'!$B$8:$B$157,$A40,'Commitments'!$E$8:$E$157,"&lt;&gt;Cancelled")),"")</f>
        <v/>
      </c>
      <c r="E40" s="22">
        <f>IFERROR(IF($A40="","",SUMIFS('Actuals'!$F$8:$F$157,'Actuals'!$C$8:$C$157,$A40)),"")</f>
        <v/>
      </c>
      <c r="F40" s="22">
        <f>IFERROR(IF(OR($A40="",AND('Budget'!$D40&lt;&gt;"",NOT(ISNUMBER('Budget'!$D40)))),"",IF('Budget'!$D40="",0,'Budget'!$D40)),"")</f>
        <v/>
      </c>
      <c r="G40" s="22">
        <f>IFERROR(IF(OR($A40="",NOT(ISNUMBER($C40)),NOT(ISNUMBER($D40))),"",MAX($C40,$D40)),"")</f>
        <v/>
      </c>
      <c r="H40" s="22">
        <f>IFERROR(IF(OR($A40="",NOT(ISNUMBER($G40)),NOT(ISNUMBER($E40)),NOT(ISNUMBER($F40))),"",MAX(0,$G40-$E40+$F40)),"")</f>
        <v/>
      </c>
      <c r="I40" s="22">
        <f>IFERROR(IF(OR($A40="",NOT(ISNUMBER($E40)),NOT(ISNUMBER($H40))),"",$E40+$H40),"")</f>
        <v/>
      </c>
      <c r="J40" s="22">
        <f>IFERROR(IF(OR($A40="",NOT(ISNUMBER($C40)),NOT(ISNUMBER($I40))),"",$C40-$I40),"")</f>
        <v/>
      </c>
      <c r="K40" s="20">
        <f>IFERROR(IF(OR($A40="",NOT(ISNUMBER($I40)),NOT(ISNUMBER($C40)),NOT(ISNUMBER('Setup'!$B$6))),"",IF($I40-$C40&gt;'Setup'!$B$6,"Review","Within threshold")),"")</f>
        <v/>
      </c>
    </row>
    <row r="41">
      <c r="A41" s="14">
        <f>IFERROR(IF('Budget'!$A41="","",'Budget'!$A41),"")</f>
        <v/>
      </c>
      <c r="B41" s="14">
        <f>IFERROR(IF($A41="","",'Budget'!$B41),"")</f>
        <v/>
      </c>
      <c r="C41" s="22">
        <f>IFERROR(IF(OR($A41="",NOT(ISNUMBER('Budget'!$C41))),"",'Budget'!$C41),"")</f>
        <v/>
      </c>
      <c r="D41" s="22">
        <f>IFERROR(IF($A41="","",SUMIFS('Commitments'!$D$8:$D$157,'Commitments'!$B$8:$B$157,$A41,'Commitments'!$E$8:$E$157,"&lt;&gt;Cancelled")),"")</f>
        <v/>
      </c>
      <c r="E41" s="22">
        <f>IFERROR(IF($A41="","",SUMIFS('Actuals'!$F$8:$F$157,'Actuals'!$C$8:$C$157,$A41)),"")</f>
        <v/>
      </c>
      <c r="F41" s="22">
        <f>IFERROR(IF(OR($A41="",AND('Budget'!$D41&lt;&gt;"",NOT(ISNUMBER('Budget'!$D41)))),"",IF('Budget'!$D41="",0,'Budget'!$D41)),"")</f>
        <v/>
      </c>
      <c r="G41" s="22">
        <f>IFERROR(IF(OR($A41="",NOT(ISNUMBER($C41)),NOT(ISNUMBER($D41))),"",MAX($C41,$D41)),"")</f>
        <v/>
      </c>
      <c r="H41" s="22">
        <f>IFERROR(IF(OR($A41="",NOT(ISNUMBER($G41)),NOT(ISNUMBER($E41)),NOT(ISNUMBER($F41))),"",MAX(0,$G41-$E41+$F41)),"")</f>
        <v/>
      </c>
      <c r="I41" s="22">
        <f>IFERROR(IF(OR($A41="",NOT(ISNUMBER($E41)),NOT(ISNUMBER($H41))),"",$E41+$H41),"")</f>
        <v/>
      </c>
      <c r="J41" s="22">
        <f>IFERROR(IF(OR($A41="",NOT(ISNUMBER($C41)),NOT(ISNUMBER($I41))),"",$C41-$I41),"")</f>
        <v/>
      </c>
      <c r="K41" s="20">
        <f>IFERROR(IF(OR($A41="",NOT(ISNUMBER($I41)),NOT(ISNUMBER($C41)),NOT(ISNUMBER('Setup'!$B$6))),"",IF($I41-$C41&gt;'Setup'!$B$6,"Review","Within threshold")),"")</f>
        <v/>
      </c>
    </row>
    <row r="42">
      <c r="A42" s="14">
        <f>IFERROR(IF('Budget'!$A42="","",'Budget'!$A42),"")</f>
        <v/>
      </c>
      <c r="B42" s="14">
        <f>IFERROR(IF($A42="","",'Budget'!$B42),"")</f>
        <v/>
      </c>
      <c r="C42" s="22">
        <f>IFERROR(IF(OR($A42="",NOT(ISNUMBER('Budget'!$C42))),"",'Budget'!$C42),"")</f>
        <v/>
      </c>
      <c r="D42" s="22">
        <f>IFERROR(IF($A42="","",SUMIFS('Commitments'!$D$8:$D$157,'Commitments'!$B$8:$B$157,$A42,'Commitments'!$E$8:$E$157,"&lt;&gt;Cancelled")),"")</f>
        <v/>
      </c>
      <c r="E42" s="22">
        <f>IFERROR(IF($A42="","",SUMIFS('Actuals'!$F$8:$F$157,'Actuals'!$C$8:$C$157,$A42)),"")</f>
        <v/>
      </c>
      <c r="F42" s="22">
        <f>IFERROR(IF(OR($A42="",AND('Budget'!$D42&lt;&gt;"",NOT(ISNUMBER('Budget'!$D42)))),"",IF('Budget'!$D42="",0,'Budget'!$D42)),"")</f>
        <v/>
      </c>
      <c r="G42" s="22">
        <f>IFERROR(IF(OR($A42="",NOT(ISNUMBER($C42)),NOT(ISNUMBER($D42))),"",MAX($C42,$D42)),"")</f>
        <v/>
      </c>
      <c r="H42" s="22">
        <f>IFERROR(IF(OR($A42="",NOT(ISNUMBER($G42)),NOT(ISNUMBER($E42)),NOT(ISNUMBER($F42))),"",MAX(0,$G42-$E42+$F42)),"")</f>
        <v/>
      </c>
      <c r="I42" s="22">
        <f>IFERROR(IF(OR($A42="",NOT(ISNUMBER($E42)),NOT(ISNUMBER($H42))),"",$E42+$H42),"")</f>
        <v/>
      </c>
      <c r="J42" s="22">
        <f>IFERROR(IF(OR($A42="",NOT(ISNUMBER($C42)),NOT(ISNUMBER($I42))),"",$C42-$I42),"")</f>
        <v/>
      </c>
      <c r="K42" s="20">
        <f>IFERROR(IF(OR($A42="",NOT(ISNUMBER($I42)),NOT(ISNUMBER($C42)),NOT(ISNUMBER('Setup'!$B$6))),"",IF($I42-$C42&gt;'Setup'!$B$6,"Review","Within threshold")),"")</f>
        <v/>
      </c>
    </row>
    <row r="43">
      <c r="A43" s="14">
        <f>IFERROR(IF('Budget'!$A43="","",'Budget'!$A43),"")</f>
        <v/>
      </c>
      <c r="B43" s="14">
        <f>IFERROR(IF($A43="","",'Budget'!$B43),"")</f>
        <v/>
      </c>
      <c r="C43" s="22">
        <f>IFERROR(IF(OR($A43="",NOT(ISNUMBER('Budget'!$C43))),"",'Budget'!$C43),"")</f>
        <v/>
      </c>
      <c r="D43" s="22">
        <f>IFERROR(IF($A43="","",SUMIFS('Commitments'!$D$8:$D$157,'Commitments'!$B$8:$B$157,$A43,'Commitments'!$E$8:$E$157,"&lt;&gt;Cancelled")),"")</f>
        <v/>
      </c>
      <c r="E43" s="22">
        <f>IFERROR(IF($A43="","",SUMIFS('Actuals'!$F$8:$F$157,'Actuals'!$C$8:$C$157,$A43)),"")</f>
        <v/>
      </c>
      <c r="F43" s="22">
        <f>IFERROR(IF(OR($A43="",AND('Budget'!$D43&lt;&gt;"",NOT(ISNUMBER('Budget'!$D43)))),"",IF('Budget'!$D43="",0,'Budget'!$D43)),"")</f>
        <v/>
      </c>
      <c r="G43" s="22">
        <f>IFERROR(IF(OR($A43="",NOT(ISNUMBER($C43)),NOT(ISNUMBER($D43))),"",MAX($C43,$D43)),"")</f>
        <v/>
      </c>
      <c r="H43" s="22">
        <f>IFERROR(IF(OR($A43="",NOT(ISNUMBER($G43)),NOT(ISNUMBER($E43)),NOT(ISNUMBER($F43))),"",MAX(0,$G43-$E43+$F43)),"")</f>
        <v/>
      </c>
      <c r="I43" s="22">
        <f>IFERROR(IF(OR($A43="",NOT(ISNUMBER($E43)),NOT(ISNUMBER($H43))),"",$E43+$H43),"")</f>
        <v/>
      </c>
      <c r="J43" s="22">
        <f>IFERROR(IF(OR($A43="",NOT(ISNUMBER($C43)),NOT(ISNUMBER($I43))),"",$C43-$I43),"")</f>
        <v/>
      </c>
      <c r="K43" s="20">
        <f>IFERROR(IF(OR($A43="",NOT(ISNUMBER($I43)),NOT(ISNUMBER($C43)),NOT(ISNUMBER('Setup'!$B$6))),"",IF($I43-$C43&gt;'Setup'!$B$6,"Review","Within threshold")),"")</f>
        <v/>
      </c>
    </row>
    <row r="44">
      <c r="A44" s="14">
        <f>IFERROR(IF('Budget'!$A44="","",'Budget'!$A44),"")</f>
        <v/>
      </c>
      <c r="B44" s="14">
        <f>IFERROR(IF($A44="","",'Budget'!$B44),"")</f>
        <v/>
      </c>
      <c r="C44" s="22">
        <f>IFERROR(IF(OR($A44="",NOT(ISNUMBER('Budget'!$C44))),"",'Budget'!$C44),"")</f>
        <v/>
      </c>
      <c r="D44" s="22">
        <f>IFERROR(IF($A44="","",SUMIFS('Commitments'!$D$8:$D$157,'Commitments'!$B$8:$B$157,$A44,'Commitments'!$E$8:$E$157,"&lt;&gt;Cancelled")),"")</f>
        <v/>
      </c>
      <c r="E44" s="22">
        <f>IFERROR(IF($A44="","",SUMIFS('Actuals'!$F$8:$F$157,'Actuals'!$C$8:$C$157,$A44)),"")</f>
        <v/>
      </c>
      <c r="F44" s="22">
        <f>IFERROR(IF(OR($A44="",AND('Budget'!$D44&lt;&gt;"",NOT(ISNUMBER('Budget'!$D44)))),"",IF('Budget'!$D44="",0,'Budget'!$D44)),"")</f>
        <v/>
      </c>
      <c r="G44" s="22">
        <f>IFERROR(IF(OR($A44="",NOT(ISNUMBER($C44)),NOT(ISNUMBER($D44))),"",MAX($C44,$D44)),"")</f>
        <v/>
      </c>
      <c r="H44" s="22">
        <f>IFERROR(IF(OR($A44="",NOT(ISNUMBER($G44)),NOT(ISNUMBER($E44)),NOT(ISNUMBER($F44))),"",MAX(0,$G44-$E44+$F44)),"")</f>
        <v/>
      </c>
      <c r="I44" s="22">
        <f>IFERROR(IF(OR($A44="",NOT(ISNUMBER($E44)),NOT(ISNUMBER($H44))),"",$E44+$H44),"")</f>
        <v/>
      </c>
      <c r="J44" s="22">
        <f>IFERROR(IF(OR($A44="",NOT(ISNUMBER($C44)),NOT(ISNUMBER($I44))),"",$C44-$I44),"")</f>
        <v/>
      </c>
      <c r="K44" s="20">
        <f>IFERROR(IF(OR($A44="",NOT(ISNUMBER($I44)),NOT(ISNUMBER($C44)),NOT(ISNUMBER('Setup'!$B$6))),"",IF($I44-$C44&gt;'Setup'!$B$6,"Review","Within threshold")),"")</f>
        <v/>
      </c>
    </row>
    <row r="45">
      <c r="A45" s="14">
        <f>IFERROR(IF('Budget'!$A45="","",'Budget'!$A45),"")</f>
        <v/>
      </c>
      <c r="B45" s="14">
        <f>IFERROR(IF($A45="","",'Budget'!$B45),"")</f>
        <v/>
      </c>
      <c r="C45" s="22">
        <f>IFERROR(IF(OR($A45="",NOT(ISNUMBER('Budget'!$C45))),"",'Budget'!$C45),"")</f>
        <v/>
      </c>
      <c r="D45" s="22">
        <f>IFERROR(IF($A45="","",SUMIFS('Commitments'!$D$8:$D$157,'Commitments'!$B$8:$B$157,$A45,'Commitments'!$E$8:$E$157,"&lt;&gt;Cancelled")),"")</f>
        <v/>
      </c>
      <c r="E45" s="22">
        <f>IFERROR(IF($A45="","",SUMIFS('Actuals'!$F$8:$F$157,'Actuals'!$C$8:$C$157,$A45)),"")</f>
        <v/>
      </c>
      <c r="F45" s="22">
        <f>IFERROR(IF(OR($A45="",AND('Budget'!$D45&lt;&gt;"",NOT(ISNUMBER('Budget'!$D45)))),"",IF('Budget'!$D45="",0,'Budget'!$D45)),"")</f>
        <v/>
      </c>
      <c r="G45" s="22">
        <f>IFERROR(IF(OR($A45="",NOT(ISNUMBER($C45)),NOT(ISNUMBER($D45))),"",MAX($C45,$D45)),"")</f>
        <v/>
      </c>
      <c r="H45" s="22">
        <f>IFERROR(IF(OR($A45="",NOT(ISNUMBER($G45)),NOT(ISNUMBER($E45)),NOT(ISNUMBER($F45))),"",MAX(0,$G45-$E45+$F45)),"")</f>
        <v/>
      </c>
      <c r="I45" s="22">
        <f>IFERROR(IF(OR($A45="",NOT(ISNUMBER($E45)),NOT(ISNUMBER($H45))),"",$E45+$H45),"")</f>
        <v/>
      </c>
      <c r="J45" s="22">
        <f>IFERROR(IF(OR($A45="",NOT(ISNUMBER($C45)),NOT(ISNUMBER($I45))),"",$C45-$I45),"")</f>
        <v/>
      </c>
      <c r="K45" s="20">
        <f>IFERROR(IF(OR($A45="",NOT(ISNUMBER($I45)),NOT(ISNUMBER($C45)),NOT(ISNUMBER('Setup'!$B$6))),"",IF($I45-$C45&gt;'Setup'!$B$6,"Review","Within threshold")),"")</f>
        <v/>
      </c>
    </row>
    <row r="46">
      <c r="A46" s="14">
        <f>IFERROR(IF('Budget'!$A46="","",'Budget'!$A46),"")</f>
        <v/>
      </c>
      <c r="B46" s="14">
        <f>IFERROR(IF($A46="","",'Budget'!$B46),"")</f>
        <v/>
      </c>
      <c r="C46" s="22">
        <f>IFERROR(IF(OR($A46="",NOT(ISNUMBER('Budget'!$C46))),"",'Budget'!$C46),"")</f>
        <v/>
      </c>
      <c r="D46" s="22">
        <f>IFERROR(IF($A46="","",SUMIFS('Commitments'!$D$8:$D$157,'Commitments'!$B$8:$B$157,$A46,'Commitments'!$E$8:$E$157,"&lt;&gt;Cancelled")),"")</f>
        <v/>
      </c>
      <c r="E46" s="22">
        <f>IFERROR(IF($A46="","",SUMIFS('Actuals'!$F$8:$F$157,'Actuals'!$C$8:$C$157,$A46)),"")</f>
        <v/>
      </c>
      <c r="F46" s="22">
        <f>IFERROR(IF(OR($A46="",AND('Budget'!$D46&lt;&gt;"",NOT(ISNUMBER('Budget'!$D46)))),"",IF('Budget'!$D46="",0,'Budget'!$D46)),"")</f>
        <v/>
      </c>
      <c r="G46" s="22">
        <f>IFERROR(IF(OR($A46="",NOT(ISNUMBER($C46)),NOT(ISNUMBER($D46))),"",MAX($C46,$D46)),"")</f>
        <v/>
      </c>
      <c r="H46" s="22">
        <f>IFERROR(IF(OR($A46="",NOT(ISNUMBER($G46)),NOT(ISNUMBER($E46)),NOT(ISNUMBER($F46))),"",MAX(0,$G46-$E46+$F46)),"")</f>
        <v/>
      </c>
      <c r="I46" s="22">
        <f>IFERROR(IF(OR($A46="",NOT(ISNUMBER($E46)),NOT(ISNUMBER($H46))),"",$E46+$H46),"")</f>
        <v/>
      </c>
      <c r="J46" s="22">
        <f>IFERROR(IF(OR($A46="",NOT(ISNUMBER($C46)),NOT(ISNUMBER($I46))),"",$C46-$I46),"")</f>
        <v/>
      </c>
      <c r="K46" s="20">
        <f>IFERROR(IF(OR($A46="",NOT(ISNUMBER($I46)),NOT(ISNUMBER($C46)),NOT(ISNUMBER('Setup'!$B$6))),"",IF($I46-$C46&gt;'Setup'!$B$6,"Review","Within threshold")),"")</f>
        <v/>
      </c>
    </row>
    <row r="47">
      <c r="A47" s="14">
        <f>IFERROR(IF('Budget'!$A47="","",'Budget'!$A47),"")</f>
        <v/>
      </c>
      <c r="B47" s="14">
        <f>IFERROR(IF($A47="","",'Budget'!$B47),"")</f>
        <v/>
      </c>
      <c r="C47" s="22">
        <f>IFERROR(IF(OR($A47="",NOT(ISNUMBER('Budget'!$C47))),"",'Budget'!$C47),"")</f>
        <v/>
      </c>
      <c r="D47" s="22">
        <f>IFERROR(IF($A47="","",SUMIFS('Commitments'!$D$8:$D$157,'Commitments'!$B$8:$B$157,$A47,'Commitments'!$E$8:$E$157,"&lt;&gt;Cancelled")),"")</f>
        <v/>
      </c>
      <c r="E47" s="22">
        <f>IFERROR(IF($A47="","",SUMIFS('Actuals'!$F$8:$F$157,'Actuals'!$C$8:$C$157,$A47)),"")</f>
        <v/>
      </c>
      <c r="F47" s="22">
        <f>IFERROR(IF(OR($A47="",AND('Budget'!$D47&lt;&gt;"",NOT(ISNUMBER('Budget'!$D47)))),"",IF('Budget'!$D47="",0,'Budget'!$D47)),"")</f>
        <v/>
      </c>
      <c r="G47" s="22">
        <f>IFERROR(IF(OR($A47="",NOT(ISNUMBER($C47)),NOT(ISNUMBER($D47))),"",MAX($C47,$D47)),"")</f>
        <v/>
      </c>
      <c r="H47" s="22">
        <f>IFERROR(IF(OR($A47="",NOT(ISNUMBER($G47)),NOT(ISNUMBER($E47)),NOT(ISNUMBER($F47))),"",MAX(0,$G47-$E47+$F47)),"")</f>
        <v/>
      </c>
      <c r="I47" s="22">
        <f>IFERROR(IF(OR($A47="",NOT(ISNUMBER($E47)),NOT(ISNUMBER($H47))),"",$E47+$H47),"")</f>
        <v/>
      </c>
      <c r="J47" s="22">
        <f>IFERROR(IF(OR($A47="",NOT(ISNUMBER($C47)),NOT(ISNUMBER($I47))),"",$C47-$I47),"")</f>
        <v/>
      </c>
      <c r="K47" s="20">
        <f>IFERROR(IF(OR($A47="",NOT(ISNUMBER($I47)),NOT(ISNUMBER($C47)),NOT(ISNUMBER('Setup'!$B$6))),"",IF($I47-$C47&gt;'Setup'!$B$6,"Review","Within threshold")),"")</f>
        <v/>
      </c>
    </row>
    <row r="48">
      <c r="A48" s="14">
        <f>IFERROR(IF('Budget'!$A48="","",'Budget'!$A48),"")</f>
        <v/>
      </c>
      <c r="B48" s="14">
        <f>IFERROR(IF($A48="","",'Budget'!$B48),"")</f>
        <v/>
      </c>
      <c r="C48" s="22">
        <f>IFERROR(IF(OR($A48="",NOT(ISNUMBER('Budget'!$C48))),"",'Budget'!$C48),"")</f>
        <v/>
      </c>
      <c r="D48" s="22">
        <f>IFERROR(IF($A48="","",SUMIFS('Commitments'!$D$8:$D$157,'Commitments'!$B$8:$B$157,$A48,'Commitments'!$E$8:$E$157,"&lt;&gt;Cancelled")),"")</f>
        <v/>
      </c>
      <c r="E48" s="22">
        <f>IFERROR(IF($A48="","",SUMIFS('Actuals'!$F$8:$F$157,'Actuals'!$C$8:$C$157,$A48)),"")</f>
        <v/>
      </c>
      <c r="F48" s="22">
        <f>IFERROR(IF(OR($A48="",AND('Budget'!$D48&lt;&gt;"",NOT(ISNUMBER('Budget'!$D48)))),"",IF('Budget'!$D48="",0,'Budget'!$D48)),"")</f>
        <v/>
      </c>
      <c r="G48" s="22">
        <f>IFERROR(IF(OR($A48="",NOT(ISNUMBER($C48)),NOT(ISNUMBER($D48))),"",MAX($C48,$D48)),"")</f>
        <v/>
      </c>
      <c r="H48" s="22">
        <f>IFERROR(IF(OR($A48="",NOT(ISNUMBER($G48)),NOT(ISNUMBER($E48)),NOT(ISNUMBER($F48))),"",MAX(0,$G48-$E48+$F48)),"")</f>
        <v/>
      </c>
      <c r="I48" s="22">
        <f>IFERROR(IF(OR($A48="",NOT(ISNUMBER($E48)),NOT(ISNUMBER($H48))),"",$E48+$H48),"")</f>
        <v/>
      </c>
      <c r="J48" s="22">
        <f>IFERROR(IF(OR($A48="",NOT(ISNUMBER($C48)),NOT(ISNUMBER($I48))),"",$C48-$I48),"")</f>
        <v/>
      </c>
      <c r="K48" s="20">
        <f>IFERROR(IF(OR($A48="",NOT(ISNUMBER($I48)),NOT(ISNUMBER($C48)),NOT(ISNUMBER('Setup'!$B$6))),"",IF($I48-$C48&gt;'Setup'!$B$6,"Review","Within threshold")),"")</f>
        <v/>
      </c>
    </row>
    <row r="49">
      <c r="A49" s="14">
        <f>IFERROR(IF('Budget'!$A49="","",'Budget'!$A49),"")</f>
        <v/>
      </c>
      <c r="B49" s="14">
        <f>IFERROR(IF($A49="","",'Budget'!$B49),"")</f>
        <v/>
      </c>
      <c r="C49" s="22">
        <f>IFERROR(IF(OR($A49="",NOT(ISNUMBER('Budget'!$C49))),"",'Budget'!$C49),"")</f>
        <v/>
      </c>
      <c r="D49" s="22">
        <f>IFERROR(IF($A49="","",SUMIFS('Commitments'!$D$8:$D$157,'Commitments'!$B$8:$B$157,$A49,'Commitments'!$E$8:$E$157,"&lt;&gt;Cancelled")),"")</f>
        <v/>
      </c>
      <c r="E49" s="22">
        <f>IFERROR(IF($A49="","",SUMIFS('Actuals'!$F$8:$F$157,'Actuals'!$C$8:$C$157,$A49)),"")</f>
        <v/>
      </c>
      <c r="F49" s="22">
        <f>IFERROR(IF(OR($A49="",AND('Budget'!$D49&lt;&gt;"",NOT(ISNUMBER('Budget'!$D49)))),"",IF('Budget'!$D49="",0,'Budget'!$D49)),"")</f>
        <v/>
      </c>
      <c r="G49" s="22">
        <f>IFERROR(IF(OR($A49="",NOT(ISNUMBER($C49)),NOT(ISNUMBER($D49))),"",MAX($C49,$D49)),"")</f>
        <v/>
      </c>
      <c r="H49" s="22">
        <f>IFERROR(IF(OR($A49="",NOT(ISNUMBER($G49)),NOT(ISNUMBER($E49)),NOT(ISNUMBER($F49))),"",MAX(0,$G49-$E49+$F49)),"")</f>
        <v/>
      </c>
      <c r="I49" s="22">
        <f>IFERROR(IF(OR($A49="",NOT(ISNUMBER($E49)),NOT(ISNUMBER($H49))),"",$E49+$H49),"")</f>
        <v/>
      </c>
      <c r="J49" s="22">
        <f>IFERROR(IF(OR($A49="",NOT(ISNUMBER($C49)),NOT(ISNUMBER($I49))),"",$C49-$I49),"")</f>
        <v/>
      </c>
      <c r="K49" s="20">
        <f>IFERROR(IF(OR($A49="",NOT(ISNUMBER($I49)),NOT(ISNUMBER($C49)),NOT(ISNUMBER('Setup'!$B$6))),"",IF($I49-$C49&gt;'Setup'!$B$6,"Review","Within threshold")),"")</f>
        <v/>
      </c>
    </row>
    <row r="50">
      <c r="A50" s="14">
        <f>IFERROR(IF('Budget'!$A50="","",'Budget'!$A50),"")</f>
        <v/>
      </c>
      <c r="B50" s="14">
        <f>IFERROR(IF($A50="","",'Budget'!$B50),"")</f>
        <v/>
      </c>
      <c r="C50" s="22">
        <f>IFERROR(IF(OR($A50="",NOT(ISNUMBER('Budget'!$C50))),"",'Budget'!$C50),"")</f>
        <v/>
      </c>
      <c r="D50" s="22">
        <f>IFERROR(IF($A50="","",SUMIFS('Commitments'!$D$8:$D$157,'Commitments'!$B$8:$B$157,$A50,'Commitments'!$E$8:$E$157,"&lt;&gt;Cancelled")),"")</f>
        <v/>
      </c>
      <c r="E50" s="22">
        <f>IFERROR(IF($A50="","",SUMIFS('Actuals'!$F$8:$F$157,'Actuals'!$C$8:$C$157,$A50)),"")</f>
        <v/>
      </c>
      <c r="F50" s="22">
        <f>IFERROR(IF(OR($A50="",AND('Budget'!$D50&lt;&gt;"",NOT(ISNUMBER('Budget'!$D50)))),"",IF('Budget'!$D50="",0,'Budget'!$D50)),"")</f>
        <v/>
      </c>
      <c r="G50" s="22">
        <f>IFERROR(IF(OR($A50="",NOT(ISNUMBER($C50)),NOT(ISNUMBER($D50))),"",MAX($C50,$D50)),"")</f>
        <v/>
      </c>
      <c r="H50" s="22">
        <f>IFERROR(IF(OR($A50="",NOT(ISNUMBER($G50)),NOT(ISNUMBER($E50)),NOT(ISNUMBER($F50))),"",MAX(0,$G50-$E50+$F50)),"")</f>
        <v/>
      </c>
      <c r="I50" s="22">
        <f>IFERROR(IF(OR($A50="",NOT(ISNUMBER($E50)),NOT(ISNUMBER($H50))),"",$E50+$H50),"")</f>
        <v/>
      </c>
      <c r="J50" s="22">
        <f>IFERROR(IF(OR($A50="",NOT(ISNUMBER($C50)),NOT(ISNUMBER($I50))),"",$C50-$I50),"")</f>
        <v/>
      </c>
      <c r="K50" s="20">
        <f>IFERROR(IF(OR($A50="",NOT(ISNUMBER($I50)),NOT(ISNUMBER($C50)),NOT(ISNUMBER('Setup'!$B$6))),"",IF($I50-$C50&gt;'Setup'!$B$6,"Review","Within threshold")),"")</f>
        <v/>
      </c>
    </row>
    <row r="51">
      <c r="A51" s="14">
        <f>IFERROR(IF('Budget'!$A51="","",'Budget'!$A51),"")</f>
        <v/>
      </c>
      <c r="B51" s="14">
        <f>IFERROR(IF($A51="","",'Budget'!$B51),"")</f>
        <v/>
      </c>
      <c r="C51" s="22">
        <f>IFERROR(IF(OR($A51="",NOT(ISNUMBER('Budget'!$C51))),"",'Budget'!$C51),"")</f>
        <v/>
      </c>
      <c r="D51" s="22">
        <f>IFERROR(IF($A51="","",SUMIFS('Commitments'!$D$8:$D$157,'Commitments'!$B$8:$B$157,$A51,'Commitments'!$E$8:$E$157,"&lt;&gt;Cancelled")),"")</f>
        <v/>
      </c>
      <c r="E51" s="22">
        <f>IFERROR(IF($A51="","",SUMIFS('Actuals'!$F$8:$F$157,'Actuals'!$C$8:$C$157,$A51)),"")</f>
        <v/>
      </c>
      <c r="F51" s="22">
        <f>IFERROR(IF(OR($A51="",AND('Budget'!$D51&lt;&gt;"",NOT(ISNUMBER('Budget'!$D51)))),"",IF('Budget'!$D51="",0,'Budget'!$D51)),"")</f>
        <v/>
      </c>
      <c r="G51" s="22">
        <f>IFERROR(IF(OR($A51="",NOT(ISNUMBER($C51)),NOT(ISNUMBER($D51))),"",MAX($C51,$D51)),"")</f>
        <v/>
      </c>
      <c r="H51" s="22">
        <f>IFERROR(IF(OR($A51="",NOT(ISNUMBER($G51)),NOT(ISNUMBER($E51)),NOT(ISNUMBER($F51))),"",MAX(0,$G51-$E51+$F51)),"")</f>
        <v/>
      </c>
      <c r="I51" s="22">
        <f>IFERROR(IF(OR($A51="",NOT(ISNUMBER($E51)),NOT(ISNUMBER($H51))),"",$E51+$H51),"")</f>
        <v/>
      </c>
      <c r="J51" s="22">
        <f>IFERROR(IF(OR($A51="",NOT(ISNUMBER($C51)),NOT(ISNUMBER($I51))),"",$C51-$I51),"")</f>
        <v/>
      </c>
      <c r="K51" s="20">
        <f>IFERROR(IF(OR($A51="",NOT(ISNUMBER($I51)),NOT(ISNUMBER($C51)),NOT(ISNUMBER('Setup'!$B$6))),"",IF($I51-$C51&gt;'Setup'!$B$6,"Review","Within threshold")),"")</f>
        <v/>
      </c>
    </row>
    <row r="52">
      <c r="A52" s="14">
        <f>IFERROR(IF('Budget'!$A52="","",'Budget'!$A52),"")</f>
        <v/>
      </c>
      <c r="B52" s="14">
        <f>IFERROR(IF($A52="","",'Budget'!$B52),"")</f>
        <v/>
      </c>
      <c r="C52" s="22">
        <f>IFERROR(IF(OR($A52="",NOT(ISNUMBER('Budget'!$C52))),"",'Budget'!$C52),"")</f>
        <v/>
      </c>
      <c r="D52" s="22">
        <f>IFERROR(IF($A52="","",SUMIFS('Commitments'!$D$8:$D$157,'Commitments'!$B$8:$B$157,$A52,'Commitments'!$E$8:$E$157,"&lt;&gt;Cancelled")),"")</f>
        <v/>
      </c>
      <c r="E52" s="22">
        <f>IFERROR(IF($A52="","",SUMIFS('Actuals'!$F$8:$F$157,'Actuals'!$C$8:$C$157,$A52)),"")</f>
        <v/>
      </c>
      <c r="F52" s="22">
        <f>IFERROR(IF(OR($A52="",AND('Budget'!$D52&lt;&gt;"",NOT(ISNUMBER('Budget'!$D52)))),"",IF('Budget'!$D52="",0,'Budget'!$D52)),"")</f>
        <v/>
      </c>
      <c r="G52" s="22">
        <f>IFERROR(IF(OR($A52="",NOT(ISNUMBER($C52)),NOT(ISNUMBER($D52))),"",MAX($C52,$D52)),"")</f>
        <v/>
      </c>
      <c r="H52" s="22">
        <f>IFERROR(IF(OR($A52="",NOT(ISNUMBER($G52)),NOT(ISNUMBER($E52)),NOT(ISNUMBER($F52))),"",MAX(0,$G52-$E52+$F52)),"")</f>
        <v/>
      </c>
      <c r="I52" s="22">
        <f>IFERROR(IF(OR($A52="",NOT(ISNUMBER($E52)),NOT(ISNUMBER($H52))),"",$E52+$H52),"")</f>
        <v/>
      </c>
      <c r="J52" s="22">
        <f>IFERROR(IF(OR($A52="",NOT(ISNUMBER($C52)),NOT(ISNUMBER($I52))),"",$C52-$I52),"")</f>
        <v/>
      </c>
      <c r="K52" s="20">
        <f>IFERROR(IF(OR($A52="",NOT(ISNUMBER($I52)),NOT(ISNUMBER($C52)),NOT(ISNUMBER('Setup'!$B$6))),"",IF($I52-$C52&gt;'Setup'!$B$6,"Review","Within threshold")),"")</f>
        <v/>
      </c>
    </row>
    <row r="53">
      <c r="A53" s="14">
        <f>IFERROR(IF('Budget'!$A53="","",'Budget'!$A53),"")</f>
        <v/>
      </c>
      <c r="B53" s="14">
        <f>IFERROR(IF($A53="","",'Budget'!$B53),"")</f>
        <v/>
      </c>
      <c r="C53" s="22">
        <f>IFERROR(IF(OR($A53="",NOT(ISNUMBER('Budget'!$C53))),"",'Budget'!$C53),"")</f>
        <v/>
      </c>
      <c r="D53" s="22">
        <f>IFERROR(IF($A53="","",SUMIFS('Commitments'!$D$8:$D$157,'Commitments'!$B$8:$B$157,$A53,'Commitments'!$E$8:$E$157,"&lt;&gt;Cancelled")),"")</f>
        <v/>
      </c>
      <c r="E53" s="22">
        <f>IFERROR(IF($A53="","",SUMIFS('Actuals'!$F$8:$F$157,'Actuals'!$C$8:$C$157,$A53)),"")</f>
        <v/>
      </c>
      <c r="F53" s="22">
        <f>IFERROR(IF(OR($A53="",AND('Budget'!$D53&lt;&gt;"",NOT(ISNUMBER('Budget'!$D53)))),"",IF('Budget'!$D53="",0,'Budget'!$D53)),"")</f>
        <v/>
      </c>
      <c r="G53" s="22">
        <f>IFERROR(IF(OR($A53="",NOT(ISNUMBER($C53)),NOT(ISNUMBER($D53))),"",MAX($C53,$D53)),"")</f>
        <v/>
      </c>
      <c r="H53" s="22">
        <f>IFERROR(IF(OR($A53="",NOT(ISNUMBER($G53)),NOT(ISNUMBER($E53)),NOT(ISNUMBER($F53))),"",MAX(0,$G53-$E53+$F53)),"")</f>
        <v/>
      </c>
      <c r="I53" s="22">
        <f>IFERROR(IF(OR($A53="",NOT(ISNUMBER($E53)),NOT(ISNUMBER($H53))),"",$E53+$H53),"")</f>
        <v/>
      </c>
      <c r="J53" s="22">
        <f>IFERROR(IF(OR($A53="",NOT(ISNUMBER($C53)),NOT(ISNUMBER($I53))),"",$C53-$I53),"")</f>
        <v/>
      </c>
      <c r="K53" s="20">
        <f>IFERROR(IF(OR($A53="",NOT(ISNUMBER($I53)),NOT(ISNUMBER($C53)),NOT(ISNUMBER('Setup'!$B$6))),"",IF($I53-$C53&gt;'Setup'!$B$6,"Review","Within threshold")),"")</f>
        <v/>
      </c>
    </row>
    <row r="54">
      <c r="A54" s="14">
        <f>IFERROR(IF('Budget'!$A54="","",'Budget'!$A54),"")</f>
        <v/>
      </c>
      <c r="B54" s="14">
        <f>IFERROR(IF($A54="","",'Budget'!$B54),"")</f>
        <v/>
      </c>
      <c r="C54" s="22">
        <f>IFERROR(IF(OR($A54="",NOT(ISNUMBER('Budget'!$C54))),"",'Budget'!$C54),"")</f>
        <v/>
      </c>
      <c r="D54" s="22">
        <f>IFERROR(IF($A54="","",SUMIFS('Commitments'!$D$8:$D$157,'Commitments'!$B$8:$B$157,$A54,'Commitments'!$E$8:$E$157,"&lt;&gt;Cancelled")),"")</f>
        <v/>
      </c>
      <c r="E54" s="22">
        <f>IFERROR(IF($A54="","",SUMIFS('Actuals'!$F$8:$F$157,'Actuals'!$C$8:$C$157,$A54)),"")</f>
        <v/>
      </c>
      <c r="F54" s="22">
        <f>IFERROR(IF(OR($A54="",AND('Budget'!$D54&lt;&gt;"",NOT(ISNUMBER('Budget'!$D54)))),"",IF('Budget'!$D54="",0,'Budget'!$D54)),"")</f>
        <v/>
      </c>
      <c r="G54" s="22">
        <f>IFERROR(IF(OR($A54="",NOT(ISNUMBER($C54)),NOT(ISNUMBER($D54))),"",MAX($C54,$D54)),"")</f>
        <v/>
      </c>
      <c r="H54" s="22">
        <f>IFERROR(IF(OR($A54="",NOT(ISNUMBER($G54)),NOT(ISNUMBER($E54)),NOT(ISNUMBER($F54))),"",MAX(0,$G54-$E54+$F54)),"")</f>
        <v/>
      </c>
      <c r="I54" s="22">
        <f>IFERROR(IF(OR($A54="",NOT(ISNUMBER($E54)),NOT(ISNUMBER($H54))),"",$E54+$H54),"")</f>
        <v/>
      </c>
      <c r="J54" s="22">
        <f>IFERROR(IF(OR($A54="",NOT(ISNUMBER($C54)),NOT(ISNUMBER($I54))),"",$C54-$I54),"")</f>
        <v/>
      </c>
      <c r="K54" s="20">
        <f>IFERROR(IF(OR($A54="",NOT(ISNUMBER($I54)),NOT(ISNUMBER($C54)),NOT(ISNUMBER('Setup'!$B$6))),"",IF($I54-$C54&gt;'Setup'!$B$6,"Review","Within threshold")),"")</f>
        <v/>
      </c>
    </row>
    <row r="55">
      <c r="A55" s="14">
        <f>IFERROR(IF('Budget'!$A55="","",'Budget'!$A55),"")</f>
        <v/>
      </c>
      <c r="B55" s="14">
        <f>IFERROR(IF($A55="","",'Budget'!$B55),"")</f>
        <v/>
      </c>
      <c r="C55" s="22">
        <f>IFERROR(IF(OR($A55="",NOT(ISNUMBER('Budget'!$C55))),"",'Budget'!$C55),"")</f>
        <v/>
      </c>
      <c r="D55" s="22">
        <f>IFERROR(IF($A55="","",SUMIFS('Commitments'!$D$8:$D$157,'Commitments'!$B$8:$B$157,$A55,'Commitments'!$E$8:$E$157,"&lt;&gt;Cancelled")),"")</f>
        <v/>
      </c>
      <c r="E55" s="22">
        <f>IFERROR(IF($A55="","",SUMIFS('Actuals'!$F$8:$F$157,'Actuals'!$C$8:$C$157,$A55)),"")</f>
        <v/>
      </c>
      <c r="F55" s="22">
        <f>IFERROR(IF(OR($A55="",AND('Budget'!$D55&lt;&gt;"",NOT(ISNUMBER('Budget'!$D55)))),"",IF('Budget'!$D55="",0,'Budget'!$D55)),"")</f>
        <v/>
      </c>
      <c r="G55" s="22">
        <f>IFERROR(IF(OR($A55="",NOT(ISNUMBER($C55)),NOT(ISNUMBER($D55))),"",MAX($C55,$D55)),"")</f>
        <v/>
      </c>
      <c r="H55" s="22">
        <f>IFERROR(IF(OR($A55="",NOT(ISNUMBER($G55)),NOT(ISNUMBER($E55)),NOT(ISNUMBER($F55))),"",MAX(0,$G55-$E55+$F55)),"")</f>
        <v/>
      </c>
      <c r="I55" s="22">
        <f>IFERROR(IF(OR($A55="",NOT(ISNUMBER($E55)),NOT(ISNUMBER($H55))),"",$E55+$H55),"")</f>
        <v/>
      </c>
      <c r="J55" s="22">
        <f>IFERROR(IF(OR($A55="",NOT(ISNUMBER($C55)),NOT(ISNUMBER($I55))),"",$C55-$I55),"")</f>
        <v/>
      </c>
      <c r="K55" s="20">
        <f>IFERROR(IF(OR($A55="",NOT(ISNUMBER($I55)),NOT(ISNUMBER($C55)),NOT(ISNUMBER('Setup'!$B$6))),"",IF($I55-$C55&gt;'Setup'!$B$6,"Review","Within threshold")),"")</f>
        <v/>
      </c>
    </row>
    <row r="56">
      <c r="A56" s="14">
        <f>IFERROR(IF('Budget'!$A56="","",'Budget'!$A56),"")</f>
        <v/>
      </c>
      <c r="B56" s="14">
        <f>IFERROR(IF($A56="","",'Budget'!$B56),"")</f>
        <v/>
      </c>
      <c r="C56" s="22">
        <f>IFERROR(IF(OR($A56="",NOT(ISNUMBER('Budget'!$C56))),"",'Budget'!$C56),"")</f>
        <v/>
      </c>
      <c r="D56" s="22">
        <f>IFERROR(IF($A56="","",SUMIFS('Commitments'!$D$8:$D$157,'Commitments'!$B$8:$B$157,$A56,'Commitments'!$E$8:$E$157,"&lt;&gt;Cancelled")),"")</f>
        <v/>
      </c>
      <c r="E56" s="22">
        <f>IFERROR(IF($A56="","",SUMIFS('Actuals'!$F$8:$F$157,'Actuals'!$C$8:$C$157,$A56)),"")</f>
        <v/>
      </c>
      <c r="F56" s="22">
        <f>IFERROR(IF(OR($A56="",AND('Budget'!$D56&lt;&gt;"",NOT(ISNUMBER('Budget'!$D56)))),"",IF('Budget'!$D56="",0,'Budget'!$D56)),"")</f>
        <v/>
      </c>
      <c r="G56" s="22">
        <f>IFERROR(IF(OR($A56="",NOT(ISNUMBER($C56)),NOT(ISNUMBER($D56))),"",MAX($C56,$D56)),"")</f>
        <v/>
      </c>
      <c r="H56" s="22">
        <f>IFERROR(IF(OR($A56="",NOT(ISNUMBER($G56)),NOT(ISNUMBER($E56)),NOT(ISNUMBER($F56))),"",MAX(0,$G56-$E56+$F56)),"")</f>
        <v/>
      </c>
      <c r="I56" s="22">
        <f>IFERROR(IF(OR($A56="",NOT(ISNUMBER($E56)),NOT(ISNUMBER($H56))),"",$E56+$H56),"")</f>
        <v/>
      </c>
      <c r="J56" s="22">
        <f>IFERROR(IF(OR($A56="",NOT(ISNUMBER($C56)),NOT(ISNUMBER($I56))),"",$C56-$I56),"")</f>
        <v/>
      </c>
      <c r="K56" s="20">
        <f>IFERROR(IF(OR($A56="",NOT(ISNUMBER($I56)),NOT(ISNUMBER($C56)),NOT(ISNUMBER('Setup'!$B$6))),"",IF($I56-$C56&gt;'Setup'!$B$6,"Review","Within threshold")),"")</f>
        <v/>
      </c>
    </row>
    <row r="57">
      <c r="A57" s="14">
        <f>IFERROR(IF('Budget'!$A57="","",'Budget'!$A57),"")</f>
        <v/>
      </c>
      <c r="B57" s="14">
        <f>IFERROR(IF($A57="","",'Budget'!$B57),"")</f>
        <v/>
      </c>
      <c r="C57" s="22">
        <f>IFERROR(IF(OR($A57="",NOT(ISNUMBER('Budget'!$C57))),"",'Budget'!$C57),"")</f>
        <v/>
      </c>
      <c r="D57" s="22">
        <f>IFERROR(IF($A57="","",SUMIFS('Commitments'!$D$8:$D$157,'Commitments'!$B$8:$B$157,$A57,'Commitments'!$E$8:$E$157,"&lt;&gt;Cancelled")),"")</f>
        <v/>
      </c>
      <c r="E57" s="22">
        <f>IFERROR(IF($A57="","",SUMIFS('Actuals'!$F$8:$F$157,'Actuals'!$C$8:$C$157,$A57)),"")</f>
        <v/>
      </c>
      <c r="F57" s="22">
        <f>IFERROR(IF(OR($A57="",AND('Budget'!$D57&lt;&gt;"",NOT(ISNUMBER('Budget'!$D57)))),"",IF('Budget'!$D57="",0,'Budget'!$D57)),"")</f>
        <v/>
      </c>
      <c r="G57" s="22">
        <f>IFERROR(IF(OR($A57="",NOT(ISNUMBER($C57)),NOT(ISNUMBER($D57))),"",MAX($C57,$D57)),"")</f>
        <v/>
      </c>
      <c r="H57" s="22">
        <f>IFERROR(IF(OR($A57="",NOT(ISNUMBER($G57)),NOT(ISNUMBER($E57)),NOT(ISNUMBER($F57))),"",MAX(0,$G57-$E57+$F57)),"")</f>
        <v/>
      </c>
      <c r="I57" s="22">
        <f>IFERROR(IF(OR($A57="",NOT(ISNUMBER($E57)),NOT(ISNUMBER($H57))),"",$E57+$H57),"")</f>
        <v/>
      </c>
      <c r="J57" s="22">
        <f>IFERROR(IF(OR($A57="",NOT(ISNUMBER($C57)),NOT(ISNUMBER($I57))),"",$C57-$I57),"")</f>
        <v/>
      </c>
      <c r="K57" s="20">
        <f>IFERROR(IF(OR($A57="",NOT(ISNUMBER($I57)),NOT(ISNUMBER($C57)),NOT(ISNUMBER('Setup'!$B$6))),"",IF($I57-$C57&gt;'Setup'!$B$6,"Review","Within threshold")),"")</f>
        <v/>
      </c>
    </row>
    <row r="58">
      <c r="A58" s="14">
        <f>IFERROR(IF('Budget'!$A58="","",'Budget'!$A58),"")</f>
        <v/>
      </c>
      <c r="B58" s="14">
        <f>IFERROR(IF($A58="","",'Budget'!$B58),"")</f>
        <v/>
      </c>
      <c r="C58" s="22">
        <f>IFERROR(IF(OR($A58="",NOT(ISNUMBER('Budget'!$C58))),"",'Budget'!$C58),"")</f>
        <v/>
      </c>
      <c r="D58" s="22">
        <f>IFERROR(IF($A58="","",SUMIFS('Commitments'!$D$8:$D$157,'Commitments'!$B$8:$B$157,$A58,'Commitments'!$E$8:$E$157,"&lt;&gt;Cancelled")),"")</f>
        <v/>
      </c>
      <c r="E58" s="22">
        <f>IFERROR(IF($A58="","",SUMIFS('Actuals'!$F$8:$F$157,'Actuals'!$C$8:$C$157,$A58)),"")</f>
        <v/>
      </c>
      <c r="F58" s="22">
        <f>IFERROR(IF(OR($A58="",AND('Budget'!$D58&lt;&gt;"",NOT(ISNUMBER('Budget'!$D58)))),"",IF('Budget'!$D58="",0,'Budget'!$D58)),"")</f>
        <v/>
      </c>
      <c r="G58" s="22">
        <f>IFERROR(IF(OR($A58="",NOT(ISNUMBER($C58)),NOT(ISNUMBER($D58))),"",MAX($C58,$D58)),"")</f>
        <v/>
      </c>
      <c r="H58" s="22">
        <f>IFERROR(IF(OR($A58="",NOT(ISNUMBER($G58)),NOT(ISNUMBER($E58)),NOT(ISNUMBER($F58))),"",MAX(0,$G58-$E58+$F58)),"")</f>
        <v/>
      </c>
      <c r="I58" s="22">
        <f>IFERROR(IF(OR($A58="",NOT(ISNUMBER($E58)),NOT(ISNUMBER($H58))),"",$E58+$H58),"")</f>
        <v/>
      </c>
      <c r="J58" s="22">
        <f>IFERROR(IF(OR($A58="",NOT(ISNUMBER($C58)),NOT(ISNUMBER($I58))),"",$C58-$I58),"")</f>
        <v/>
      </c>
      <c r="K58" s="20">
        <f>IFERROR(IF(OR($A58="",NOT(ISNUMBER($I58)),NOT(ISNUMBER($C58)),NOT(ISNUMBER('Setup'!$B$6))),"",IF($I58-$C58&gt;'Setup'!$B$6,"Review","Within threshold")),"")</f>
        <v/>
      </c>
    </row>
    <row r="59">
      <c r="A59" s="14">
        <f>IFERROR(IF('Budget'!$A59="","",'Budget'!$A59),"")</f>
        <v/>
      </c>
      <c r="B59" s="14">
        <f>IFERROR(IF($A59="","",'Budget'!$B59),"")</f>
        <v/>
      </c>
      <c r="C59" s="22">
        <f>IFERROR(IF(OR($A59="",NOT(ISNUMBER('Budget'!$C59))),"",'Budget'!$C59),"")</f>
        <v/>
      </c>
      <c r="D59" s="22">
        <f>IFERROR(IF($A59="","",SUMIFS('Commitments'!$D$8:$D$157,'Commitments'!$B$8:$B$157,$A59,'Commitments'!$E$8:$E$157,"&lt;&gt;Cancelled")),"")</f>
        <v/>
      </c>
      <c r="E59" s="22">
        <f>IFERROR(IF($A59="","",SUMIFS('Actuals'!$F$8:$F$157,'Actuals'!$C$8:$C$157,$A59)),"")</f>
        <v/>
      </c>
      <c r="F59" s="22">
        <f>IFERROR(IF(OR($A59="",AND('Budget'!$D59&lt;&gt;"",NOT(ISNUMBER('Budget'!$D59)))),"",IF('Budget'!$D59="",0,'Budget'!$D59)),"")</f>
        <v/>
      </c>
      <c r="G59" s="22">
        <f>IFERROR(IF(OR($A59="",NOT(ISNUMBER($C59)),NOT(ISNUMBER($D59))),"",MAX($C59,$D59)),"")</f>
        <v/>
      </c>
      <c r="H59" s="22">
        <f>IFERROR(IF(OR($A59="",NOT(ISNUMBER($G59)),NOT(ISNUMBER($E59)),NOT(ISNUMBER($F59))),"",MAX(0,$G59-$E59+$F59)),"")</f>
        <v/>
      </c>
      <c r="I59" s="22">
        <f>IFERROR(IF(OR($A59="",NOT(ISNUMBER($E59)),NOT(ISNUMBER($H59))),"",$E59+$H59),"")</f>
        <v/>
      </c>
      <c r="J59" s="22">
        <f>IFERROR(IF(OR($A59="",NOT(ISNUMBER($C59)),NOT(ISNUMBER($I59))),"",$C59-$I59),"")</f>
        <v/>
      </c>
      <c r="K59" s="20">
        <f>IFERROR(IF(OR($A59="",NOT(ISNUMBER($I59)),NOT(ISNUMBER($C59)),NOT(ISNUMBER('Setup'!$B$6))),"",IF($I59-$C59&gt;'Setup'!$B$6,"Review","Within threshold")),"")</f>
        <v/>
      </c>
    </row>
    <row r="60">
      <c r="A60" s="14">
        <f>IFERROR(IF('Budget'!$A60="","",'Budget'!$A60),"")</f>
        <v/>
      </c>
      <c r="B60" s="14">
        <f>IFERROR(IF($A60="","",'Budget'!$B60),"")</f>
        <v/>
      </c>
      <c r="C60" s="22">
        <f>IFERROR(IF(OR($A60="",NOT(ISNUMBER('Budget'!$C60))),"",'Budget'!$C60),"")</f>
        <v/>
      </c>
      <c r="D60" s="22">
        <f>IFERROR(IF($A60="","",SUMIFS('Commitments'!$D$8:$D$157,'Commitments'!$B$8:$B$157,$A60,'Commitments'!$E$8:$E$157,"&lt;&gt;Cancelled")),"")</f>
        <v/>
      </c>
      <c r="E60" s="22">
        <f>IFERROR(IF($A60="","",SUMIFS('Actuals'!$F$8:$F$157,'Actuals'!$C$8:$C$157,$A60)),"")</f>
        <v/>
      </c>
      <c r="F60" s="22">
        <f>IFERROR(IF(OR($A60="",AND('Budget'!$D60&lt;&gt;"",NOT(ISNUMBER('Budget'!$D60)))),"",IF('Budget'!$D60="",0,'Budget'!$D60)),"")</f>
        <v/>
      </c>
      <c r="G60" s="22">
        <f>IFERROR(IF(OR($A60="",NOT(ISNUMBER($C60)),NOT(ISNUMBER($D60))),"",MAX($C60,$D60)),"")</f>
        <v/>
      </c>
      <c r="H60" s="22">
        <f>IFERROR(IF(OR($A60="",NOT(ISNUMBER($G60)),NOT(ISNUMBER($E60)),NOT(ISNUMBER($F60))),"",MAX(0,$G60-$E60+$F60)),"")</f>
        <v/>
      </c>
      <c r="I60" s="22">
        <f>IFERROR(IF(OR($A60="",NOT(ISNUMBER($E60)),NOT(ISNUMBER($H60))),"",$E60+$H60),"")</f>
        <v/>
      </c>
      <c r="J60" s="22">
        <f>IFERROR(IF(OR($A60="",NOT(ISNUMBER($C60)),NOT(ISNUMBER($I60))),"",$C60-$I60),"")</f>
        <v/>
      </c>
      <c r="K60" s="20">
        <f>IFERROR(IF(OR($A60="",NOT(ISNUMBER($I60)),NOT(ISNUMBER($C60)),NOT(ISNUMBER('Setup'!$B$6))),"",IF($I60-$C60&gt;'Setup'!$B$6,"Review","Within threshold")),"")</f>
        <v/>
      </c>
    </row>
    <row r="61">
      <c r="A61" s="14">
        <f>IFERROR(IF('Budget'!$A61="","",'Budget'!$A61),"")</f>
        <v/>
      </c>
      <c r="B61" s="14">
        <f>IFERROR(IF($A61="","",'Budget'!$B61),"")</f>
        <v/>
      </c>
      <c r="C61" s="22">
        <f>IFERROR(IF(OR($A61="",NOT(ISNUMBER('Budget'!$C61))),"",'Budget'!$C61),"")</f>
        <v/>
      </c>
      <c r="D61" s="22">
        <f>IFERROR(IF($A61="","",SUMIFS('Commitments'!$D$8:$D$157,'Commitments'!$B$8:$B$157,$A61,'Commitments'!$E$8:$E$157,"&lt;&gt;Cancelled")),"")</f>
        <v/>
      </c>
      <c r="E61" s="22">
        <f>IFERROR(IF($A61="","",SUMIFS('Actuals'!$F$8:$F$157,'Actuals'!$C$8:$C$157,$A61)),"")</f>
        <v/>
      </c>
      <c r="F61" s="22">
        <f>IFERROR(IF(OR($A61="",AND('Budget'!$D61&lt;&gt;"",NOT(ISNUMBER('Budget'!$D61)))),"",IF('Budget'!$D61="",0,'Budget'!$D61)),"")</f>
        <v/>
      </c>
      <c r="G61" s="22">
        <f>IFERROR(IF(OR($A61="",NOT(ISNUMBER($C61)),NOT(ISNUMBER($D61))),"",MAX($C61,$D61)),"")</f>
        <v/>
      </c>
      <c r="H61" s="22">
        <f>IFERROR(IF(OR($A61="",NOT(ISNUMBER($G61)),NOT(ISNUMBER($E61)),NOT(ISNUMBER($F61))),"",MAX(0,$G61-$E61+$F61)),"")</f>
        <v/>
      </c>
      <c r="I61" s="22">
        <f>IFERROR(IF(OR($A61="",NOT(ISNUMBER($E61)),NOT(ISNUMBER($H61))),"",$E61+$H61),"")</f>
        <v/>
      </c>
      <c r="J61" s="22">
        <f>IFERROR(IF(OR($A61="",NOT(ISNUMBER($C61)),NOT(ISNUMBER($I61))),"",$C61-$I61),"")</f>
        <v/>
      </c>
      <c r="K61" s="20">
        <f>IFERROR(IF(OR($A61="",NOT(ISNUMBER($I61)),NOT(ISNUMBER($C61)),NOT(ISNUMBER('Setup'!$B$6))),"",IF($I61-$C61&gt;'Setup'!$B$6,"Review","Within threshold")),"")</f>
        <v/>
      </c>
    </row>
    <row r="62">
      <c r="A62" s="14">
        <f>IFERROR(IF('Budget'!$A62="","",'Budget'!$A62),"")</f>
        <v/>
      </c>
      <c r="B62" s="14">
        <f>IFERROR(IF($A62="","",'Budget'!$B62),"")</f>
        <v/>
      </c>
      <c r="C62" s="22">
        <f>IFERROR(IF(OR($A62="",NOT(ISNUMBER('Budget'!$C62))),"",'Budget'!$C62),"")</f>
        <v/>
      </c>
      <c r="D62" s="22">
        <f>IFERROR(IF($A62="","",SUMIFS('Commitments'!$D$8:$D$157,'Commitments'!$B$8:$B$157,$A62,'Commitments'!$E$8:$E$157,"&lt;&gt;Cancelled")),"")</f>
        <v/>
      </c>
      <c r="E62" s="22">
        <f>IFERROR(IF($A62="","",SUMIFS('Actuals'!$F$8:$F$157,'Actuals'!$C$8:$C$157,$A62)),"")</f>
        <v/>
      </c>
      <c r="F62" s="22">
        <f>IFERROR(IF(OR($A62="",AND('Budget'!$D62&lt;&gt;"",NOT(ISNUMBER('Budget'!$D62)))),"",IF('Budget'!$D62="",0,'Budget'!$D62)),"")</f>
        <v/>
      </c>
      <c r="G62" s="22">
        <f>IFERROR(IF(OR($A62="",NOT(ISNUMBER($C62)),NOT(ISNUMBER($D62))),"",MAX($C62,$D62)),"")</f>
        <v/>
      </c>
      <c r="H62" s="22">
        <f>IFERROR(IF(OR($A62="",NOT(ISNUMBER($G62)),NOT(ISNUMBER($E62)),NOT(ISNUMBER($F62))),"",MAX(0,$G62-$E62+$F62)),"")</f>
        <v/>
      </c>
      <c r="I62" s="22">
        <f>IFERROR(IF(OR($A62="",NOT(ISNUMBER($E62)),NOT(ISNUMBER($H62))),"",$E62+$H62),"")</f>
        <v/>
      </c>
      <c r="J62" s="22">
        <f>IFERROR(IF(OR($A62="",NOT(ISNUMBER($C62)),NOT(ISNUMBER($I62))),"",$C62-$I62),"")</f>
        <v/>
      </c>
      <c r="K62" s="20">
        <f>IFERROR(IF(OR($A62="",NOT(ISNUMBER($I62)),NOT(ISNUMBER($C62)),NOT(ISNUMBER('Setup'!$B$6))),"",IF($I62-$C62&gt;'Setup'!$B$6,"Review","Within threshold")),"")</f>
        <v/>
      </c>
    </row>
    <row r="63">
      <c r="A63" s="14">
        <f>IFERROR(IF('Budget'!$A63="","",'Budget'!$A63),"")</f>
        <v/>
      </c>
      <c r="B63" s="14">
        <f>IFERROR(IF($A63="","",'Budget'!$B63),"")</f>
        <v/>
      </c>
      <c r="C63" s="22">
        <f>IFERROR(IF(OR($A63="",NOT(ISNUMBER('Budget'!$C63))),"",'Budget'!$C63),"")</f>
        <v/>
      </c>
      <c r="D63" s="22">
        <f>IFERROR(IF($A63="","",SUMIFS('Commitments'!$D$8:$D$157,'Commitments'!$B$8:$B$157,$A63,'Commitments'!$E$8:$E$157,"&lt;&gt;Cancelled")),"")</f>
        <v/>
      </c>
      <c r="E63" s="22">
        <f>IFERROR(IF($A63="","",SUMIFS('Actuals'!$F$8:$F$157,'Actuals'!$C$8:$C$157,$A63)),"")</f>
        <v/>
      </c>
      <c r="F63" s="22">
        <f>IFERROR(IF(OR($A63="",AND('Budget'!$D63&lt;&gt;"",NOT(ISNUMBER('Budget'!$D63)))),"",IF('Budget'!$D63="",0,'Budget'!$D63)),"")</f>
        <v/>
      </c>
      <c r="G63" s="22">
        <f>IFERROR(IF(OR($A63="",NOT(ISNUMBER($C63)),NOT(ISNUMBER($D63))),"",MAX($C63,$D63)),"")</f>
        <v/>
      </c>
      <c r="H63" s="22">
        <f>IFERROR(IF(OR($A63="",NOT(ISNUMBER($G63)),NOT(ISNUMBER($E63)),NOT(ISNUMBER($F63))),"",MAX(0,$G63-$E63+$F63)),"")</f>
        <v/>
      </c>
      <c r="I63" s="22">
        <f>IFERROR(IF(OR($A63="",NOT(ISNUMBER($E63)),NOT(ISNUMBER($H63))),"",$E63+$H63),"")</f>
        <v/>
      </c>
      <c r="J63" s="22">
        <f>IFERROR(IF(OR($A63="",NOT(ISNUMBER($C63)),NOT(ISNUMBER($I63))),"",$C63-$I63),"")</f>
        <v/>
      </c>
      <c r="K63" s="20">
        <f>IFERROR(IF(OR($A63="",NOT(ISNUMBER($I63)),NOT(ISNUMBER($C63)),NOT(ISNUMBER('Setup'!$B$6))),"",IF($I63-$C63&gt;'Setup'!$B$6,"Review","Within threshold")),"")</f>
        <v/>
      </c>
    </row>
    <row r="64">
      <c r="A64" s="14">
        <f>IFERROR(IF('Budget'!$A64="","",'Budget'!$A64),"")</f>
        <v/>
      </c>
      <c r="B64" s="14">
        <f>IFERROR(IF($A64="","",'Budget'!$B64),"")</f>
        <v/>
      </c>
      <c r="C64" s="22">
        <f>IFERROR(IF(OR($A64="",NOT(ISNUMBER('Budget'!$C64))),"",'Budget'!$C64),"")</f>
        <v/>
      </c>
      <c r="D64" s="22">
        <f>IFERROR(IF($A64="","",SUMIFS('Commitments'!$D$8:$D$157,'Commitments'!$B$8:$B$157,$A64,'Commitments'!$E$8:$E$157,"&lt;&gt;Cancelled")),"")</f>
        <v/>
      </c>
      <c r="E64" s="22">
        <f>IFERROR(IF($A64="","",SUMIFS('Actuals'!$F$8:$F$157,'Actuals'!$C$8:$C$157,$A64)),"")</f>
        <v/>
      </c>
      <c r="F64" s="22">
        <f>IFERROR(IF(OR($A64="",AND('Budget'!$D64&lt;&gt;"",NOT(ISNUMBER('Budget'!$D64)))),"",IF('Budget'!$D64="",0,'Budget'!$D64)),"")</f>
        <v/>
      </c>
      <c r="G64" s="22">
        <f>IFERROR(IF(OR($A64="",NOT(ISNUMBER($C64)),NOT(ISNUMBER($D64))),"",MAX($C64,$D64)),"")</f>
        <v/>
      </c>
      <c r="H64" s="22">
        <f>IFERROR(IF(OR($A64="",NOT(ISNUMBER($G64)),NOT(ISNUMBER($E64)),NOT(ISNUMBER($F64))),"",MAX(0,$G64-$E64+$F64)),"")</f>
        <v/>
      </c>
      <c r="I64" s="22">
        <f>IFERROR(IF(OR($A64="",NOT(ISNUMBER($E64)),NOT(ISNUMBER($H64))),"",$E64+$H64),"")</f>
        <v/>
      </c>
      <c r="J64" s="22">
        <f>IFERROR(IF(OR($A64="",NOT(ISNUMBER($C64)),NOT(ISNUMBER($I64))),"",$C64-$I64),"")</f>
        <v/>
      </c>
      <c r="K64" s="20">
        <f>IFERROR(IF(OR($A64="",NOT(ISNUMBER($I64)),NOT(ISNUMBER($C64)),NOT(ISNUMBER('Setup'!$B$6))),"",IF($I64-$C64&gt;'Setup'!$B$6,"Review","Within threshold")),"")</f>
        <v/>
      </c>
    </row>
    <row r="65">
      <c r="A65" s="14">
        <f>IFERROR(IF('Budget'!$A65="","",'Budget'!$A65),"")</f>
        <v/>
      </c>
      <c r="B65" s="14">
        <f>IFERROR(IF($A65="","",'Budget'!$B65),"")</f>
        <v/>
      </c>
      <c r="C65" s="22">
        <f>IFERROR(IF(OR($A65="",NOT(ISNUMBER('Budget'!$C65))),"",'Budget'!$C65),"")</f>
        <v/>
      </c>
      <c r="D65" s="22">
        <f>IFERROR(IF($A65="","",SUMIFS('Commitments'!$D$8:$D$157,'Commitments'!$B$8:$B$157,$A65,'Commitments'!$E$8:$E$157,"&lt;&gt;Cancelled")),"")</f>
        <v/>
      </c>
      <c r="E65" s="22">
        <f>IFERROR(IF($A65="","",SUMIFS('Actuals'!$F$8:$F$157,'Actuals'!$C$8:$C$157,$A65)),"")</f>
        <v/>
      </c>
      <c r="F65" s="22">
        <f>IFERROR(IF(OR($A65="",AND('Budget'!$D65&lt;&gt;"",NOT(ISNUMBER('Budget'!$D65)))),"",IF('Budget'!$D65="",0,'Budget'!$D65)),"")</f>
        <v/>
      </c>
      <c r="G65" s="22">
        <f>IFERROR(IF(OR($A65="",NOT(ISNUMBER($C65)),NOT(ISNUMBER($D65))),"",MAX($C65,$D65)),"")</f>
        <v/>
      </c>
      <c r="H65" s="22">
        <f>IFERROR(IF(OR($A65="",NOT(ISNUMBER($G65)),NOT(ISNUMBER($E65)),NOT(ISNUMBER($F65))),"",MAX(0,$G65-$E65+$F65)),"")</f>
        <v/>
      </c>
      <c r="I65" s="22">
        <f>IFERROR(IF(OR($A65="",NOT(ISNUMBER($E65)),NOT(ISNUMBER($H65))),"",$E65+$H65),"")</f>
        <v/>
      </c>
      <c r="J65" s="22">
        <f>IFERROR(IF(OR($A65="",NOT(ISNUMBER($C65)),NOT(ISNUMBER($I65))),"",$C65-$I65),"")</f>
        <v/>
      </c>
      <c r="K65" s="20">
        <f>IFERROR(IF(OR($A65="",NOT(ISNUMBER($I65)),NOT(ISNUMBER($C65)),NOT(ISNUMBER('Setup'!$B$6))),"",IF($I65-$C65&gt;'Setup'!$B$6,"Review","Within threshold")),"")</f>
        <v/>
      </c>
    </row>
    <row r="66">
      <c r="A66" s="14">
        <f>IFERROR(IF('Budget'!$A66="","",'Budget'!$A66),"")</f>
        <v/>
      </c>
      <c r="B66" s="14">
        <f>IFERROR(IF($A66="","",'Budget'!$B66),"")</f>
        <v/>
      </c>
      <c r="C66" s="22">
        <f>IFERROR(IF(OR($A66="",NOT(ISNUMBER('Budget'!$C66))),"",'Budget'!$C66),"")</f>
        <v/>
      </c>
      <c r="D66" s="22">
        <f>IFERROR(IF($A66="","",SUMIFS('Commitments'!$D$8:$D$157,'Commitments'!$B$8:$B$157,$A66,'Commitments'!$E$8:$E$157,"&lt;&gt;Cancelled")),"")</f>
        <v/>
      </c>
      <c r="E66" s="22">
        <f>IFERROR(IF($A66="","",SUMIFS('Actuals'!$F$8:$F$157,'Actuals'!$C$8:$C$157,$A66)),"")</f>
        <v/>
      </c>
      <c r="F66" s="22">
        <f>IFERROR(IF(OR($A66="",AND('Budget'!$D66&lt;&gt;"",NOT(ISNUMBER('Budget'!$D66)))),"",IF('Budget'!$D66="",0,'Budget'!$D66)),"")</f>
        <v/>
      </c>
      <c r="G66" s="22">
        <f>IFERROR(IF(OR($A66="",NOT(ISNUMBER($C66)),NOT(ISNUMBER($D66))),"",MAX($C66,$D66)),"")</f>
        <v/>
      </c>
      <c r="H66" s="22">
        <f>IFERROR(IF(OR($A66="",NOT(ISNUMBER($G66)),NOT(ISNUMBER($E66)),NOT(ISNUMBER($F66))),"",MAX(0,$G66-$E66+$F66)),"")</f>
        <v/>
      </c>
      <c r="I66" s="22">
        <f>IFERROR(IF(OR($A66="",NOT(ISNUMBER($E66)),NOT(ISNUMBER($H66))),"",$E66+$H66),"")</f>
        <v/>
      </c>
      <c r="J66" s="22">
        <f>IFERROR(IF(OR($A66="",NOT(ISNUMBER($C66)),NOT(ISNUMBER($I66))),"",$C66-$I66),"")</f>
        <v/>
      </c>
      <c r="K66" s="20">
        <f>IFERROR(IF(OR($A66="",NOT(ISNUMBER($I66)),NOT(ISNUMBER($C66)),NOT(ISNUMBER('Setup'!$B$6))),"",IF($I66-$C66&gt;'Setup'!$B$6,"Review","Within threshold")),"")</f>
        <v/>
      </c>
    </row>
    <row r="67">
      <c r="A67" s="14">
        <f>IFERROR(IF('Budget'!$A67="","",'Budget'!$A67),"")</f>
        <v/>
      </c>
      <c r="B67" s="14">
        <f>IFERROR(IF($A67="","",'Budget'!$B67),"")</f>
        <v/>
      </c>
      <c r="C67" s="22">
        <f>IFERROR(IF(OR($A67="",NOT(ISNUMBER('Budget'!$C67))),"",'Budget'!$C67),"")</f>
        <v/>
      </c>
      <c r="D67" s="22">
        <f>IFERROR(IF($A67="","",SUMIFS('Commitments'!$D$8:$D$157,'Commitments'!$B$8:$B$157,$A67,'Commitments'!$E$8:$E$157,"&lt;&gt;Cancelled")),"")</f>
        <v/>
      </c>
      <c r="E67" s="22">
        <f>IFERROR(IF($A67="","",SUMIFS('Actuals'!$F$8:$F$157,'Actuals'!$C$8:$C$157,$A67)),"")</f>
        <v/>
      </c>
      <c r="F67" s="22">
        <f>IFERROR(IF(OR($A67="",AND('Budget'!$D67&lt;&gt;"",NOT(ISNUMBER('Budget'!$D67)))),"",IF('Budget'!$D67="",0,'Budget'!$D67)),"")</f>
        <v/>
      </c>
      <c r="G67" s="22">
        <f>IFERROR(IF(OR($A67="",NOT(ISNUMBER($C67)),NOT(ISNUMBER($D67))),"",MAX($C67,$D67)),"")</f>
        <v/>
      </c>
      <c r="H67" s="22">
        <f>IFERROR(IF(OR($A67="",NOT(ISNUMBER($G67)),NOT(ISNUMBER($E67)),NOT(ISNUMBER($F67))),"",MAX(0,$G67-$E67+$F67)),"")</f>
        <v/>
      </c>
      <c r="I67" s="22">
        <f>IFERROR(IF(OR($A67="",NOT(ISNUMBER($E67)),NOT(ISNUMBER($H67))),"",$E67+$H67),"")</f>
        <v/>
      </c>
      <c r="J67" s="22">
        <f>IFERROR(IF(OR($A67="",NOT(ISNUMBER($C67)),NOT(ISNUMBER($I67))),"",$C67-$I67),"")</f>
        <v/>
      </c>
      <c r="K67" s="20">
        <f>IFERROR(IF(OR($A67="",NOT(ISNUMBER($I67)),NOT(ISNUMBER($C67)),NOT(ISNUMBER('Setup'!$B$6))),"",IF($I67-$C67&gt;'Setup'!$B$6,"Review","Within threshold")),"")</f>
        <v/>
      </c>
    </row>
    <row r="68">
      <c r="A68" s="14">
        <f>IFERROR(IF('Budget'!$A68="","",'Budget'!$A68),"")</f>
        <v/>
      </c>
      <c r="B68" s="14">
        <f>IFERROR(IF($A68="","",'Budget'!$B68),"")</f>
        <v/>
      </c>
      <c r="C68" s="22">
        <f>IFERROR(IF(OR($A68="",NOT(ISNUMBER('Budget'!$C68))),"",'Budget'!$C68),"")</f>
        <v/>
      </c>
      <c r="D68" s="22">
        <f>IFERROR(IF($A68="","",SUMIFS('Commitments'!$D$8:$D$157,'Commitments'!$B$8:$B$157,$A68,'Commitments'!$E$8:$E$157,"&lt;&gt;Cancelled")),"")</f>
        <v/>
      </c>
      <c r="E68" s="22">
        <f>IFERROR(IF($A68="","",SUMIFS('Actuals'!$F$8:$F$157,'Actuals'!$C$8:$C$157,$A68)),"")</f>
        <v/>
      </c>
      <c r="F68" s="22">
        <f>IFERROR(IF(OR($A68="",AND('Budget'!$D68&lt;&gt;"",NOT(ISNUMBER('Budget'!$D68)))),"",IF('Budget'!$D68="",0,'Budget'!$D68)),"")</f>
        <v/>
      </c>
      <c r="G68" s="22">
        <f>IFERROR(IF(OR($A68="",NOT(ISNUMBER($C68)),NOT(ISNUMBER($D68))),"",MAX($C68,$D68)),"")</f>
        <v/>
      </c>
      <c r="H68" s="22">
        <f>IFERROR(IF(OR($A68="",NOT(ISNUMBER($G68)),NOT(ISNUMBER($E68)),NOT(ISNUMBER($F68))),"",MAX(0,$G68-$E68+$F68)),"")</f>
        <v/>
      </c>
      <c r="I68" s="22">
        <f>IFERROR(IF(OR($A68="",NOT(ISNUMBER($E68)),NOT(ISNUMBER($H68))),"",$E68+$H68),"")</f>
        <v/>
      </c>
      <c r="J68" s="22">
        <f>IFERROR(IF(OR($A68="",NOT(ISNUMBER($C68)),NOT(ISNUMBER($I68))),"",$C68-$I68),"")</f>
        <v/>
      </c>
      <c r="K68" s="20">
        <f>IFERROR(IF(OR($A68="",NOT(ISNUMBER($I68)),NOT(ISNUMBER($C68)),NOT(ISNUMBER('Setup'!$B$6))),"",IF($I68-$C68&gt;'Setup'!$B$6,"Review","Within threshold")),"")</f>
        <v/>
      </c>
    </row>
    <row r="69">
      <c r="A69" s="14">
        <f>IFERROR(IF('Budget'!$A69="","",'Budget'!$A69),"")</f>
        <v/>
      </c>
      <c r="B69" s="14">
        <f>IFERROR(IF($A69="","",'Budget'!$B69),"")</f>
        <v/>
      </c>
      <c r="C69" s="22">
        <f>IFERROR(IF(OR($A69="",NOT(ISNUMBER('Budget'!$C69))),"",'Budget'!$C69),"")</f>
        <v/>
      </c>
      <c r="D69" s="22">
        <f>IFERROR(IF($A69="","",SUMIFS('Commitments'!$D$8:$D$157,'Commitments'!$B$8:$B$157,$A69,'Commitments'!$E$8:$E$157,"&lt;&gt;Cancelled")),"")</f>
        <v/>
      </c>
      <c r="E69" s="22">
        <f>IFERROR(IF($A69="","",SUMIFS('Actuals'!$F$8:$F$157,'Actuals'!$C$8:$C$157,$A69)),"")</f>
        <v/>
      </c>
      <c r="F69" s="22">
        <f>IFERROR(IF(OR($A69="",AND('Budget'!$D69&lt;&gt;"",NOT(ISNUMBER('Budget'!$D69)))),"",IF('Budget'!$D69="",0,'Budget'!$D69)),"")</f>
        <v/>
      </c>
      <c r="G69" s="22">
        <f>IFERROR(IF(OR($A69="",NOT(ISNUMBER($C69)),NOT(ISNUMBER($D69))),"",MAX($C69,$D69)),"")</f>
        <v/>
      </c>
      <c r="H69" s="22">
        <f>IFERROR(IF(OR($A69="",NOT(ISNUMBER($G69)),NOT(ISNUMBER($E69)),NOT(ISNUMBER($F69))),"",MAX(0,$G69-$E69+$F69)),"")</f>
        <v/>
      </c>
      <c r="I69" s="22">
        <f>IFERROR(IF(OR($A69="",NOT(ISNUMBER($E69)),NOT(ISNUMBER($H69))),"",$E69+$H69),"")</f>
        <v/>
      </c>
      <c r="J69" s="22">
        <f>IFERROR(IF(OR($A69="",NOT(ISNUMBER($C69)),NOT(ISNUMBER($I69))),"",$C69-$I69),"")</f>
        <v/>
      </c>
      <c r="K69" s="20">
        <f>IFERROR(IF(OR($A69="",NOT(ISNUMBER($I69)),NOT(ISNUMBER($C69)),NOT(ISNUMBER('Setup'!$B$6))),"",IF($I69-$C69&gt;'Setup'!$B$6,"Review","Within threshold")),"")</f>
        <v/>
      </c>
    </row>
    <row r="70">
      <c r="A70" s="14">
        <f>IFERROR(IF('Budget'!$A70="","",'Budget'!$A70),"")</f>
        <v/>
      </c>
      <c r="B70" s="14">
        <f>IFERROR(IF($A70="","",'Budget'!$B70),"")</f>
        <v/>
      </c>
      <c r="C70" s="22">
        <f>IFERROR(IF(OR($A70="",NOT(ISNUMBER('Budget'!$C70))),"",'Budget'!$C70),"")</f>
        <v/>
      </c>
      <c r="D70" s="22">
        <f>IFERROR(IF($A70="","",SUMIFS('Commitments'!$D$8:$D$157,'Commitments'!$B$8:$B$157,$A70,'Commitments'!$E$8:$E$157,"&lt;&gt;Cancelled")),"")</f>
        <v/>
      </c>
      <c r="E70" s="22">
        <f>IFERROR(IF($A70="","",SUMIFS('Actuals'!$F$8:$F$157,'Actuals'!$C$8:$C$157,$A70)),"")</f>
        <v/>
      </c>
      <c r="F70" s="22">
        <f>IFERROR(IF(OR($A70="",AND('Budget'!$D70&lt;&gt;"",NOT(ISNUMBER('Budget'!$D70)))),"",IF('Budget'!$D70="",0,'Budget'!$D70)),"")</f>
        <v/>
      </c>
      <c r="G70" s="22">
        <f>IFERROR(IF(OR($A70="",NOT(ISNUMBER($C70)),NOT(ISNUMBER($D70))),"",MAX($C70,$D70)),"")</f>
        <v/>
      </c>
      <c r="H70" s="22">
        <f>IFERROR(IF(OR($A70="",NOT(ISNUMBER($G70)),NOT(ISNUMBER($E70)),NOT(ISNUMBER($F70))),"",MAX(0,$G70-$E70+$F70)),"")</f>
        <v/>
      </c>
      <c r="I70" s="22">
        <f>IFERROR(IF(OR($A70="",NOT(ISNUMBER($E70)),NOT(ISNUMBER($H70))),"",$E70+$H70),"")</f>
        <v/>
      </c>
      <c r="J70" s="22">
        <f>IFERROR(IF(OR($A70="",NOT(ISNUMBER($C70)),NOT(ISNUMBER($I70))),"",$C70-$I70),"")</f>
        <v/>
      </c>
      <c r="K70" s="20">
        <f>IFERROR(IF(OR($A70="",NOT(ISNUMBER($I70)),NOT(ISNUMBER($C70)),NOT(ISNUMBER('Setup'!$B$6))),"",IF($I70-$C70&gt;'Setup'!$B$6,"Review","Within threshold")),"")</f>
        <v/>
      </c>
    </row>
    <row r="71">
      <c r="A71" s="14">
        <f>IFERROR(IF('Budget'!$A71="","",'Budget'!$A71),"")</f>
        <v/>
      </c>
      <c r="B71" s="14">
        <f>IFERROR(IF($A71="","",'Budget'!$B71),"")</f>
        <v/>
      </c>
      <c r="C71" s="22">
        <f>IFERROR(IF(OR($A71="",NOT(ISNUMBER('Budget'!$C71))),"",'Budget'!$C71),"")</f>
        <v/>
      </c>
      <c r="D71" s="22">
        <f>IFERROR(IF($A71="","",SUMIFS('Commitments'!$D$8:$D$157,'Commitments'!$B$8:$B$157,$A71,'Commitments'!$E$8:$E$157,"&lt;&gt;Cancelled")),"")</f>
        <v/>
      </c>
      <c r="E71" s="22">
        <f>IFERROR(IF($A71="","",SUMIFS('Actuals'!$F$8:$F$157,'Actuals'!$C$8:$C$157,$A71)),"")</f>
        <v/>
      </c>
      <c r="F71" s="22">
        <f>IFERROR(IF(OR($A71="",AND('Budget'!$D71&lt;&gt;"",NOT(ISNUMBER('Budget'!$D71)))),"",IF('Budget'!$D71="",0,'Budget'!$D71)),"")</f>
        <v/>
      </c>
      <c r="G71" s="22">
        <f>IFERROR(IF(OR($A71="",NOT(ISNUMBER($C71)),NOT(ISNUMBER($D71))),"",MAX($C71,$D71)),"")</f>
        <v/>
      </c>
      <c r="H71" s="22">
        <f>IFERROR(IF(OR($A71="",NOT(ISNUMBER($G71)),NOT(ISNUMBER($E71)),NOT(ISNUMBER($F71))),"",MAX(0,$G71-$E71+$F71)),"")</f>
        <v/>
      </c>
      <c r="I71" s="22">
        <f>IFERROR(IF(OR($A71="",NOT(ISNUMBER($E71)),NOT(ISNUMBER($H71))),"",$E71+$H71),"")</f>
        <v/>
      </c>
      <c r="J71" s="22">
        <f>IFERROR(IF(OR($A71="",NOT(ISNUMBER($C71)),NOT(ISNUMBER($I71))),"",$C71-$I71),"")</f>
        <v/>
      </c>
      <c r="K71" s="20">
        <f>IFERROR(IF(OR($A71="",NOT(ISNUMBER($I71)),NOT(ISNUMBER($C71)),NOT(ISNUMBER('Setup'!$B$6))),"",IF($I71-$C71&gt;'Setup'!$B$6,"Review","Within threshold")),"")</f>
        <v/>
      </c>
    </row>
    <row r="72">
      <c r="A72" s="14">
        <f>IFERROR(IF('Budget'!$A72="","",'Budget'!$A72),"")</f>
        <v/>
      </c>
      <c r="B72" s="14">
        <f>IFERROR(IF($A72="","",'Budget'!$B72),"")</f>
        <v/>
      </c>
      <c r="C72" s="22">
        <f>IFERROR(IF(OR($A72="",NOT(ISNUMBER('Budget'!$C72))),"",'Budget'!$C72),"")</f>
        <v/>
      </c>
      <c r="D72" s="22">
        <f>IFERROR(IF($A72="","",SUMIFS('Commitments'!$D$8:$D$157,'Commitments'!$B$8:$B$157,$A72,'Commitments'!$E$8:$E$157,"&lt;&gt;Cancelled")),"")</f>
        <v/>
      </c>
      <c r="E72" s="22">
        <f>IFERROR(IF($A72="","",SUMIFS('Actuals'!$F$8:$F$157,'Actuals'!$C$8:$C$157,$A72)),"")</f>
        <v/>
      </c>
      <c r="F72" s="22">
        <f>IFERROR(IF(OR($A72="",AND('Budget'!$D72&lt;&gt;"",NOT(ISNUMBER('Budget'!$D72)))),"",IF('Budget'!$D72="",0,'Budget'!$D72)),"")</f>
        <v/>
      </c>
      <c r="G72" s="22">
        <f>IFERROR(IF(OR($A72="",NOT(ISNUMBER($C72)),NOT(ISNUMBER($D72))),"",MAX($C72,$D72)),"")</f>
        <v/>
      </c>
      <c r="H72" s="22">
        <f>IFERROR(IF(OR($A72="",NOT(ISNUMBER($G72)),NOT(ISNUMBER($E72)),NOT(ISNUMBER($F72))),"",MAX(0,$G72-$E72+$F72)),"")</f>
        <v/>
      </c>
      <c r="I72" s="22">
        <f>IFERROR(IF(OR($A72="",NOT(ISNUMBER($E72)),NOT(ISNUMBER($H72))),"",$E72+$H72),"")</f>
        <v/>
      </c>
      <c r="J72" s="22">
        <f>IFERROR(IF(OR($A72="",NOT(ISNUMBER($C72)),NOT(ISNUMBER($I72))),"",$C72-$I72),"")</f>
        <v/>
      </c>
      <c r="K72" s="20">
        <f>IFERROR(IF(OR($A72="",NOT(ISNUMBER($I72)),NOT(ISNUMBER($C72)),NOT(ISNUMBER('Setup'!$B$6))),"",IF($I72-$C72&gt;'Setup'!$B$6,"Review","Within threshold")),"")</f>
        <v/>
      </c>
    </row>
    <row r="73">
      <c r="A73" s="14">
        <f>IFERROR(IF('Budget'!$A73="","",'Budget'!$A73),"")</f>
        <v/>
      </c>
      <c r="B73" s="14">
        <f>IFERROR(IF($A73="","",'Budget'!$B73),"")</f>
        <v/>
      </c>
      <c r="C73" s="22">
        <f>IFERROR(IF(OR($A73="",NOT(ISNUMBER('Budget'!$C73))),"",'Budget'!$C73),"")</f>
        <v/>
      </c>
      <c r="D73" s="22">
        <f>IFERROR(IF($A73="","",SUMIFS('Commitments'!$D$8:$D$157,'Commitments'!$B$8:$B$157,$A73,'Commitments'!$E$8:$E$157,"&lt;&gt;Cancelled")),"")</f>
        <v/>
      </c>
      <c r="E73" s="22">
        <f>IFERROR(IF($A73="","",SUMIFS('Actuals'!$F$8:$F$157,'Actuals'!$C$8:$C$157,$A73)),"")</f>
        <v/>
      </c>
      <c r="F73" s="22">
        <f>IFERROR(IF(OR($A73="",AND('Budget'!$D73&lt;&gt;"",NOT(ISNUMBER('Budget'!$D73)))),"",IF('Budget'!$D73="",0,'Budget'!$D73)),"")</f>
        <v/>
      </c>
      <c r="G73" s="22">
        <f>IFERROR(IF(OR($A73="",NOT(ISNUMBER($C73)),NOT(ISNUMBER($D73))),"",MAX($C73,$D73)),"")</f>
        <v/>
      </c>
      <c r="H73" s="22">
        <f>IFERROR(IF(OR($A73="",NOT(ISNUMBER($G73)),NOT(ISNUMBER($E73)),NOT(ISNUMBER($F73))),"",MAX(0,$G73-$E73+$F73)),"")</f>
        <v/>
      </c>
      <c r="I73" s="22">
        <f>IFERROR(IF(OR($A73="",NOT(ISNUMBER($E73)),NOT(ISNUMBER($H73))),"",$E73+$H73),"")</f>
        <v/>
      </c>
      <c r="J73" s="22">
        <f>IFERROR(IF(OR($A73="",NOT(ISNUMBER($C73)),NOT(ISNUMBER($I73))),"",$C73-$I73),"")</f>
        <v/>
      </c>
      <c r="K73" s="20">
        <f>IFERROR(IF(OR($A73="",NOT(ISNUMBER($I73)),NOT(ISNUMBER($C73)),NOT(ISNUMBER('Setup'!$B$6))),"",IF($I73-$C73&gt;'Setup'!$B$6,"Review","Within threshold")),"")</f>
        <v/>
      </c>
    </row>
    <row r="74">
      <c r="A74" s="14">
        <f>IFERROR(IF('Budget'!$A74="","",'Budget'!$A74),"")</f>
        <v/>
      </c>
      <c r="B74" s="14">
        <f>IFERROR(IF($A74="","",'Budget'!$B74),"")</f>
        <v/>
      </c>
      <c r="C74" s="22">
        <f>IFERROR(IF(OR($A74="",NOT(ISNUMBER('Budget'!$C74))),"",'Budget'!$C74),"")</f>
        <v/>
      </c>
      <c r="D74" s="22">
        <f>IFERROR(IF($A74="","",SUMIFS('Commitments'!$D$8:$D$157,'Commitments'!$B$8:$B$157,$A74,'Commitments'!$E$8:$E$157,"&lt;&gt;Cancelled")),"")</f>
        <v/>
      </c>
      <c r="E74" s="22">
        <f>IFERROR(IF($A74="","",SUMIFS('Actuals'!$F$8:$F$157,'Actuals'!$C$8:$C$157,$A74)),"")</f>
        <v/>
      </c>
      <c r="F74" s="22">
        <f>IFERROR(IF(OR($A74="",AND('Budget'!$D74&lt;&gt;"",NOT(ISNUMBER('Budget'!$D74)))),"",IF('Budget'!$D74="",0,'Budget'!$D74)),"")</f>
        <v/>
      </c>
      <c r="G74" s="22">
        <f>IFERROR(IF(OR($A74="",NOT(ISNUMBER($C74)),NOT(ISNUMBER($D74))),"",MAX($C74,$D74)),"")</f>
        <v/>
      </c>
      <c r="H74" s="22">
        <f>IFERROR(IF(OR($A74="",NOT(ISNUMBER($G74)),NOT(ISNUMBER($E74)),NOT(ISNUMBER($F74))),"",MAX(0,$G74-$E74+$F74)),"")</f>
        <v/>
      </c>
      <c r="I74" s="22">
        <f>IFERROR(IF(OR($A74="",NOT(ISNUMBER($E74)),NOT(ISNUMBER($H74))),"",$E74+$H74),"")</f>
        <v/>
      </c>
      <c r="J74" s="22">
        <f>IFERROR(IF(OR($A74="",NOT(ISNUMBER($C74)),NOT(ISNUMBER($I74))),"",$C74-$I74),"")</f>
        <v/>
      </c>
      <c r="K74" s="20">
        <f>IFERROR(IF(OR($A74="",NOT(ISNUMBER($I74)),NOT(ISNUMBER($C74)),NOT(ISNUMBER('Setup'!$B$6))),"",IF($I74-$C74&gt;'Setup'!$B$6,"Review","Within threshold")),"")</f>
        <v/>
      </c>
    </row>
    <row r="75">
      <c r="A75" s="14">
        <f>IFERROR(IF('Budget'!$A75="","",'Budget'!$A75),"")</f>
        <v/>
      </c>
      <c r="B75" s="14">
        <f>IFERROR(IF($A75="","",'Budget'!$B75),"")</f>
        <v/>
      </c>
      <c r="C75" s="22">
        <f>IFERROR(IF(OR($A75="",NOT(ISNUMBER('Budget'!$C75))),"",'Budget'!$C75),"")</f>
        <v/>
      </c>
      <c r="D75" s="22">
        <f>IFERROR(IF($A75="","",SUMIFS('Commitments'!$D$8:$D$157,'Commitments'!$B$8:$B$157,$A75,'Commitments'!$E$8:$E$157,"&lt;&gt;Cancelled")),"")</f>
        <v/>
      </c>
      <c r="E75" s="22">
        <f>IFERROR(IF($A75="","",SUMIFS('Actuals'!$F$8:$F$157,'Actuals'!$C$8:$C$157,$A75)),"")</f>
        <v/>
      </c>
      <c r="F75" s="22">
        <f>IFERROR(IF(OR($A75="",AND('Budget'!$D75&lt;&gt;"",NOT(ISNUMBER('Budget'!$D75)))),"",IF('Budget'!$D75="",0,'Budget'!$D75)),"")</f>
        <v/>
      </c>
      <c r="G75" s="22">
        <f>IFERROR(IF(OR($A75="",NOT(ISNUMBER($C75)),NOT(ISNUMBER($D75))),"",MAX($C75,$D75)),"")</f>
        <v/>
      </c>
      <c r="H75" s="22">
        <f>IFERROR(IF(OR($A75="",NOT(ISNUMBER($G75)),NOT(ISNUMBER($E75)),NOT(ISNUMBER($F75))),"",MAX(0,$G75-$E75+$F75)),"")</f>
        <v/>
      </c>
      <c r="I75" s="22">
        <f>IFERROR(IF(OR($A75="",NOT(ISNUMBER($E75)),NOT(ISNUMBER($H75))),"",$E75+$H75),"")</f>
        <v/>
      </c>
      <c r="J75" s="22">
        <f>IFERROR(IF(OR($A75="",NOT(ISNUMBER($C75)),NOT(ISNUMBER($I75))),"",$C75-$I75),"")</f>
        <v/>
      </c>
      <c r="K75" s="20">
        <f>IFERROR(IF(OR($A75="",NOT(ISNUMBER($I75)),NOT(ISNUMBER($C75)),NOT(ISNUMBER('Setup'!$B$6))),"",IF($I75-$C75&gt;'Setup'!$B$6,"Review","Within threshold")),"")</f>
        <v/>
      </c>
    </row>
    <row r="76">
      <c r="A76" s="14">
        <f>IFERROR(IF('Budget'!$A76="","",'Budget'!$A76),"")</f>
        <v/>
      </c>
      <c r="B76" s="14">
        <f>IFERROR(IF($A76="","",'Budget'!$B76),"")</f>
        <v/>
      </c>
      <c r="C76" s="22">
        <f>IFERROR(IF(OR($A76="",NOT(ISNUMBER('Budget'!$C76))),"",'Budget'!$C76),"")</f>
        <v/>
      </c>
      <c r="D76" s="22">
        <f>IFERROR(IF($A76="","",SUMIFS('Commitments'!$D$8:$D$157,'Commitments'!$B$8:$B$157,$A76,'Commitments'!$E$8:$E$157,"&lt;&gt;Cancelled")),"")</f>
        <v/>
      </c>
      <c r="E76" s="22">
        <f>IFERROR(IF($A76="","",SUMIFS('Actuals'!$F$8:$F$157,'Actuals'!$C$8:$C$157,$A76)),"")</f>
        <v/>
      </c>
      <c r="F76" s="22">
        <f>IFERROR(IF(OR($A76="",AND('Budget'!$D76&lt;&gt;"",NOT(ISNUMBER('Budget'!$D76)))),"",IF('Budget'!$D76="",0,'Budget'!$D76)),"")</f>
        <v/>
      </c>
      <c r="G76" s="22">
        <f>IFERROR(IF(OR($A76="",NOT(ISNUMBER($C76)),NOT(ISNUMBER($D76))),"",MAX($C76,$D76)),"")</f>
        <v/>
      </c>
      <c r="H76" s="22">
        <f>IFERROR(IF(OR($A76="",NOT(ISNUMBER($G76)),NOT(ISNUMBER($E76)),NOT(ISNUMBER($F76))),"",MAX(0,$G76-$E76+$F76)),"")</f>
        <v/>
      </c>
      <c r="I76" s="22">
        <f>IFERROR(IF(OR($A76="",NOT(ISNUMBER($E76)),NOT(ISNUMBER($H76))),"",$E76+$H76),"")</f>
        <v/>
      </c>
      <c r="J76" s="22">
        <f>IFERROR(IF(OR($A76="",NOT(ISNUMBER($C76)),NOT(ISNUMBER($I76))),"",$C76-$I76),"")</f>
        <v/>
      </c>
      <c r="K76" s="20">
        <f>IFERROR(IF(OR($A76="",NOT(ISNUMBER($I76)),NOT(ISNUMBER($C76)),NOT(ISNUMBER('Setup'!$B$6))),"",IF($I76-$C76&gt;'Setup'!$B$6,"Review","Within threshold")),"")</f>
        <v/>
      </c>
    </row>
    <row r="77">
      <c r="A77" s="14">
        <f>IFERROR(IF('Budget'!$A77="","",'Budget'!$A77),"")</f>
        <v/>
      </c>
      <c r="B77" s="14">
        <f>IFERROR(IF($A77="","",'Budget'!$B77),"")</f>
        <v/>
      </c>
      <c r="C77" s="22">
        <f>IFERROR(IF(OR($A77="",NOT(ISNUMBER('Budget'!$C77))),"",'Budget'!$C77),"")</f>
        <v/>
      </c>
      <c r="D77" s="22">
        <f>IFERROR(IF($A77="","",SUMIFS('Commitments'!$D$8:$D$157,'Commitments'!$B$8:$B$157,$A77,'Commitments'!$E$8:$E$157,"&lt;&gt;Cancelled")),"")</f>
        <v/>
      </c>
      <c r="E77" s="22">
        <f>IFERROR(IF($A77="","",SUMIFS('Actuals'!$F$8:$F$157,'Actuals'!$C$8:$C$157,$A77)),"")</f>
        <v/>
      </c>
      <c r="F77" s="22">
        <f>IFERROR(IF(OR($A77="",AND('Budget'!$D77&lt;&gt;"",NOT(ISNUMBER('Budget'!$D77)))),"",IF('Budget'!$D77="",0,'Budget'!$D77)),"")</f>
        <v/>
      </c>
      <c r="G77" s="22">
        <f>IFERROR(IF(OR($A77="",NOT(ISNUMBER($C77)),NOT(ISNUMBER($D77))),"",MAX($C77,$D77)),"")</f>
        <v/>
      </c>
      <c r="H77" s="22">
        <f>IFERROR(IF(OR($A77="",NOT(ISNUMBER($G77)),NOT(ISNUMBER($E77)),NOT(ISNUMBER($F77))),"",MAX(0,$G77-$E77+$F77)),"")</f>
        <v/>
      </c>
      <c r="I77" s="22">
        <f>IFERROR(IF(OR($A77="",NOT(ISNUMBER($E77)),NOT(ISNUMBER($H77))),"",$E77+$H77),"")</f>
        <v/>
      </c>
      <c r="J77" s="22">
        <f>IFERROR(IF(OR($A77="",NOT(ISNUMBER($C77)),NOT(ISNUMBER($I77))),"",$C77-$I77),"")</f>
        <v/>
      </c>
      <c r="K77" s="20">
        <f>IFERROR(IF(OR($A77="",NOT(ISNUMBER($I77)),NOT(ISNUMBER($C77)),NOT(ISNUMBER('Setup'!$B$6))),"",IF($I77-$C77&gt;'Setup'!$B$6,"Review","Within threshold")),"")</f>
        <v/>
      </c>
    </row>
    <row r="78">
      <c r="A78" s="14">
        <f>IFERROR(IF('Budget'!$A78="","",'Budget'!$A78),"")</f>
        <v/>
      </c>
      <c r="B78" s="14">
        <f>IFERROR(IF($A78="","",'Budget'!$B78),"")</f>
        <v/>
      </c>
      <c r="C78" s="22">
        <f>IFERROR(IF(OR($A78="",NOT(ISNUMBER('Budget'!$C78))),"",'Budget'!$C78),"")</f>
        <v/>
      </c>
      <c r="D78" s="22">
        <f>IFERROR(IF($A78="","",SUMIFS('Commitments'!$D$8:$D$157,'Commitments'!$B$8:$B$157,$A78,'Commitments'!$E$8:$E$157,"&lt;&gt;Cancelled")),"")</f>
        <v/>
      </c>
      <c r="E78" s="22">
        <f>IFERROR(IF($A78="","",SUMIFS('Actuals'!$F$8:$F$157,'Actuals'!$C$8:$C$157,$A78)),"")</f>
        <v/>
      </c>
      <c r="F78" s="22">
        <f>IFERROR(IF(OR($A78="",AND('Budget'!$D78&lt;&gt;"",NOT(ISNUMBER('Budget'!$D78)))),"",IF('Budget'!$D78="",0,'Budget'!$D78)),"")</f>
        <v/>
      </c>
      <c r="G78" s="22">
        <f>IFERROR(IF(OR($A78="",NOT(ISNUMBER($C78)),NOT(ISNUMBER($D78))),"",MAX($C78,$D78)),"")</f>
        <v/>
      </c>
      <c r="H78" s="22">
        <f>IFERROR(IF(OR($A78="",NOT(ISNUMBER($G78)),NOT(ISNUMBER($E78)),NOT(ISNUMBER($F78))),"",MAX(0,$G78-$E78+$F78)),"")</f>
        <v/>
      </c>
      <c r="I78" s="22">
        <f>IFERROR(IF(OR($A78="",NOT(ISNUMBER($E78)),NOT(ISNUMBER($H78))),"",$E78+$H78),"")</f>
        <v/>
      </c>
      <c r="J78" s="22">
        <f>IFERROR(IF(OR($A78="",NOT(ISNUMBER($C78)),NOT(ISNUMBER($I78))),"",$C78-$I78),"")</f>
        <v/>
      </c>
      <c r="K78" s="20">
        <f>IFERROR(IF(OR($A78="",NOT(ISNUMBER($I78)),NOT(ISNUMBER($C78)),NOT(ISNUMBER('Setup'!$B$6))),"",IF($I78-$C78&gt;'Setup'!$B$6,"Review","Within threshold")),"")</f>
        <v/>
      </c>
    </row>
    <row r="79">
      <c r="A79" s="14">
        <f>IFERROR(IF('Budget'!$A79="","",'Budget'!$A79),"")</f>
        <v/>
      </c>
      <c r="B79" s="14">
        <f>IFERROR(IF($A79="","",'Budget'!$B79),"")</f>
        <v/>
      </c>
      <c r="C79" s="22">
        <f>IFERROR(IF(OR($A79="",NOT(ISNUMBER('Budget'!$C79))),"",'Budget'!$C79),"")</f>
        <v/>
      </c>
      <c r="D79" s="22">
        <f>IFERROR(IF($A79="","",SUMIFS('Commitments'!$D$8:$D$157,'Commitments'!$B$8:$B$157,$A79,'Commitments'!$E$8:$E$157,"&lt;&gt;Cancelled")),"")</f>
        <v/>
      </c>
      <c r="E79" s="22">
        <f>IFERROR(IF($A79="","",SUMIFS('Actuals'!$F$8:$F$157,'Actuals'!$C$8:$C$157,$A79)),"")</f>
        <v/>
      </c>
      <c r="F79" s="22">
        <f>IFERROR(IF(OR($A79="",AND('Budget'!$D79&lt;&gt;"",NOT(ISNUMBER('Budget'!$D79)))),"",IF('Budget'!$D79="",0,'Budget'!$D79)),"")</f>
        <v/>
      </c>
      <c r="G79" s="22">
        <f>IFERROR(IF(OR($A79="",NOT(ISNUMBER($C79)),NOT(ISNUMBER($D79))),"",MAX($C79,$D79)),"")</f>
        <v/>
      </c>
      <c r="H79" s="22">
        <f>IFERROR(IF(OR($A79="",NOT(ISNUMBER($G79)),NOT(ISNUMBER($E79)),NOT(ISNUMBER($F79))),"",MAX(0,$G79-$E79+$F79)),"")</f>
        <v/>
      </c>
      <c r="I79" s="22">
        <f>IFERROR(IF(OR($A79="",NOT(ISNUMBER($E79)),NOT(ISNUMBER($H79))),"",$E79+$H79),"")</f>
        <v/>
      </c>
      <c r="J79" s="22">
        <f>IFERROR(IF(OR($A79="",NOT(ISNUMBER($C79)),NOT(ISNUMBER($I79))),"",$C79-$I79),"")</f>
        <v/>
      </c>
      <c r="K79" s="20">
        <f>IFERROR(IF(OR($A79="",NOT(ISNUMBER($I79)),NOT(ISNUMBER($C79)),NOT(ISNUMBER('Setup'!$B$6))),"",IF($I79-$C79&gt;'Setup'!$B$6,"Review","Within threshold")),"")</f>
        <v/>
      </c>
    </row>
    <row r="80">
      <c r="A80" s="14">
        <f>IFERROR(IF('Budget'!$A80="","",'Budget'!$A80),"")</f>
        <v/>
      </c>
      <c r="B80" s="14">
        <f>IFERROR(IF($A80="","",'Budget'!$B80),"")</f>
        <v/>
      </c>
      <c r="C80" s="22">
        <f>IFERROR(IF(OR($A80="",NOT(ISNUMBER('Budget'!$C80))),"",'Budget'!$C80),"")</f>
        <v/>
      </c>
      <c r="D80" s="22">
        <f>IFERROR(IF($A80="","",SUMIFS('Commitments'!$D$8:$D$157,'Commitments'!$B$8:$B$157,$A80,'Commitments'!$E$8:$E$157,"&lt;&gt;Cancelled")),"")</f>
        <v/>
      </c>
      <c r="E80" s="22">
        <f>IFERROR(IF($A80="","",SUMIFS('Actuals'!$F$8:$F$157,'Actuals'!$C$8:$C$157,$A80)),"")</f>
        <v/>
      </c>
      <c r="F80" s="22">
        <f>IFERROR(IF(OR($A80="",AND('Budget'!$D80&lt;&gt;"",NOT(ISNUMBER('Budget'!$D80)))),"",IF('Budget'!$D80="",0,'Budget'!$D80)),"")</f>
        <v/>
      </c>
      <c r="G80" s="22">
        <f>IFERROR(IF(OR($A80="",NOT(ISNUMBER($C80)),NOT(ISNUMBER($D80))),"",MAX($C80,$D80)),"")</f>
        <v/>
      </c>
      <c r="H80" s="22">
        <f>IFERROR(IF(OR($A80="",NOT(ISNUMBER($G80)),NOT(ISNUMBER($E80)),NOT(ISNUMBER($F80))),"",MAX(0,$G80-$E80+$F80)),"")</f>
        <v/>
      </c>
      <c r="I80" s="22">
        <f>IFERROR(IF(OR($A80="",NOT(ISNUMBER($E80)),NOT(ISNUMBER($H80))),"",$E80+$H80),"")</f>
        <v/>
      </c>
      <c r="J80" s="22">
        <f>IFERROR(IF(OR($A80="",NOT(ISNUMBER($C80)),NOT(ISNUMBER($I80))),"",$C80-$I80),"")</f>
        <v/>
      </c>
      <c r="K80" s="20">
        <f>IFERROR(IF(OR($A80="",NOT(ISNUMBER($I80)),NOT(ISNUMBER($C80)),NOT(ISNUMBER('Setup'!$B$6))),"",IF($I80-$C80&gt;'Setup'!$B$6,"Review","Within threshold")),"")</f>
        <v/>
      </c>
    </row>
    <row r="81">
      <c r="A81" s="14">
        <f>IFERROR(IF('Budget'!$A81="","",'Budget'!$A81),"")</f>
        <v/>
      </c>
      <c r="B81" s="14">
        <f>IFERROR(IF($A81="","",'Budget'!$B81),"")</f>
        <v/>
      </c>
      <c r="C81" s="22">
        <f>IFERROR(IF(OR($A81="",NOT(ISNUMBER('Budget'!$C81))),"",'Budget'!$C81),"")</f>
        <v/>
      </c>
      <c r="D81" s="22">
        <f>IFERROR(IF($A81="","",SUMIFS('Commitments'!$D$8:$D$157,'Commitments'!$B$8:$B$157,$A81,'Commitments'!$E$8:$E$157,"&lt;&gt;Cancelled")),"")</f>
        <v/>
      </c>
      <c r="E81" s="22">
        <f>IFERROR(IF($A81="","",SUMIFS('Actuals'!$F$8:$F$157,'Actuals'!$C$8:$C$157,$A81)),"")</f>
        <v/>
      </c>
      <c r="F81" s="22">
        <f>IFERROR(IF(OR($A81="",AND('Budget'!$D81&lt;&gt;"",NOT(ISNUMBER('Budget'!$D81)))),"",IF('Budget'!$D81="",0,'Budget'!$D81)),"")</f>
        <v/>
      </c>
      <c r="G81" s="22">
        <f>IFERROR(IF(OR($A81="",NOT(ISNUMBER($C81)),NOT(ISNUMBER($D81))),"",MAX($C81,$D81)),"")</f>
        <v/>
      </c>
      <c r="H81" s="22">
        <f>IFERROR(IF(OR($A81="",NOT(ISNUMBER($G81)),NOT(ISNUMBER($E81)),NOT(ISNUMBER($F81))),"",MAX(0,$G81-$E81+$F81)),"")</f>
        <v/>
      </c>
      <c r="I81" s="22">
        <f>IFERROR(IF(OR($A81="",NOT(ISNUMBER($E81)),NOT(ISNUMBER($H81))),"",$E81+$H81),"")</f>
        <v/>
      </c>
      <c r="J81" s="22">
        <f>IFERROR(IF(OR($A81="",NOT(ISNUMBER($C81)),NOT(ISNUMBER($I81))),"",$C81-$I81),"")</f>
        <v/>
      </c>
      <c r="K81" s="20">
        <f>IFERROR(IF(OR($A81="",NOT(ISNUMBER($I81)),NOT(ISNUMBER($C81)),NOT(ISNUMBER('Setup'!$B$6))),"",IF($I81-$C81&gt;'Setup'!$B$6,"Review","Within threshold")),"")</f>
        <v/>
      </c>
    </row>
    <row r="82">
      <c r="A82" s="14">
        <f>IFERROR(IF('Budget'!$A82="","",'Budget'!$A82),"")</f>
        <v/>
      </c>
      <c r="B82" s="14">
        <f>IFERROR(IF($A82="","",'Budget'!$B82),"")</f>
        <v/>
      </c>
      <c r="C82" s="22">
        <f>IFERROR(IF(OR($A82="",NOT(ISNUMBER('Budget'!$C82))),"",'Budget'!$C82),"")</f>
        <v/>
      </c>
      <c r="D82" s="22">
        <f>IFERROR(IF($A82="","",SUMIFS('Commitments'!$D$8:$D$157,'Commitments'!$B$8:$B$157,$A82,'Commitments'!$E$8:$E$157,"&lt;&gt;Cancelled")),"")</f>
        <v/>
      </c>
      <c r="E82" s="22">
        <f>IFERROR(IF($A82="","",SUMIFS('Actuals'!$F$8:$F$157,'Actuals'!$C$8:$C$157,$A82)),"")</f>
        <v/>
      </c>
      <c r="F82" s="22">
        <f>IFERROR(IF(OR($A82="",AND('Budget'!$D82&lt;&gt;"",NOT(ISNUMBER('Budget'!$D82)))),"",IF('Budget'!$D82="",0,'Budget'!$D82)),"")</f>
        <v/>
      </c>
      <c r="G82" s="22">
        <f>IFERROR(IF(OR($A82="",NOT(ISNUMBER($C82)),NOT(ISNUMBER($D82))),"",MAX($C82,$D82)),"")</f>
        <v/>
      </c>
      <c r="H82" s="22">
        <f>IFERROR(IF(OR($A82="",NOT(ISNUMBER($G82)),NOT(ISNUMBER($E82)),NOT(ISNUMBER($F82))),"",MAX(0,$G82-$E82+$F82)),"")</f>
        <v/>
      </c>
      <c r="I82" s="22">
        <f>IFERROR(IF(OR($A82="",NOT(ISNUMBER($E82)),NOT(ISNUMBER($H82))),"",$E82+$H82),"")</f>
        <v/>
      </c>
      <c r="J82" s="22">
        <f>IFERROR(IF(OR($A82="",NOT(ISNUMBER($C82)),NOT(ISNUMBER($I82))),"",$C82-$I82),"")</f>
        <v/>
      </c>
      <c r="K82" s="20">
        <f>IFERROR(IF(OR($A82="",NOT(ISNUMBER($I82)),NOT(ISNUMBER($C82)),NOT(ISNUMBER('Setup'!$B$6))),"",IF($I82-$C82&gt;'Setup'!$B$6,"Review","Within threshold")),"")</f>
        <v/>
      </c>
    </row>
    <row r="83">
      <c r="A83" s="14">
        <f>IFERROR(IF('Budget'!$A83="","",'Budget'!$A83),"")</f>
        <v/>
      </c>
      <c r="B83" s="14">
        <f>IFERROR(IF($A83="","",'Budget'!$B83),"")</f>
        <v/>
      </c>
      <c r="C83" s="22">
        <f>IFERROR(IF(OR($A83="",NOT(ISNUMBER('Budget'!$C83))),"",'Budget'!$C83),"")</f>
        <v/>
      </c>
      <c r="D83" s="22">
        <f>IFERROR(IF($A83="","",SUMIFS('Commitments'!$D$8:$D$157,'Commitments'!$B$8:$B$157,$A83,'Commitments'!$E$8:$E$157,"&lt;&gt;Cancelled")),"")</f>
        <v/>
      </c>
      <c r="E83" s="22">
        <f>IFERROR(IF($A83="","",SUMIFS('Actuals'!$F$8:$F$157,'Actuals'!$C$8:$C$157,$A83)),"")</f>
        <v/>
      </c>
      <c r="F83" s="22">
        <f>IFERROR(IF(OR($A83="",AND('Budget'!$D83&lt;&gt;"",NOT(ISNUMBER('Budget'!$D83)))),"",IF('Budget'!$D83="",0,'Budget'!$D83)),"")</f>
        <v/>
      </c>
      <c r="G83" s="22">
        <f>IFERROR(IF(OR($A83="",NOT(ISNUMBER($C83)),NOT(ISNUMBER($D83))),"",MAX($C83,$D83)),"")</f>
        <v/>
      </c>
      <c r="H83" s="22">
        <f>IFERROR(IF(OR($A83="",NOT(ISNUMBER($G83)),NOT(ISNUMBER($E83)),NOT(ISNUMBER($F83))),"",MAX(0,$G83-$E83+$F83)),"")</f>
        <v/>
      </c>
      <c r="I83" s="22">
        <f>IFERROR(IF(OR($A83="",NOT(ISNUMBER($E83)),NOT(ISNUMBER($H83))),"",$E83+$H83),"")</f>
        <v/>
      </c>
      <c r="J83" s="22">
        <f>IFERROR(IF(OR($A83="",NOT(ISNUMBER($C83)),NOT(ISNUMBER($I83))),"",$C83-$I83),"")</f>
        <v/>
      </c>
      <c r="K83" s="20">
        <f>IFERROR(IF(OR($A83="",NOT(ISNUMBER($I83)),NOT(ISNUMBER($C83)),NOT(ISNUMBER('Setup'!$B$6))),"",IF($I83-$C83&gt;'Setup'!$B$6,"Review","Within threshold")),"")</f>
        <v/>
      </c>
    </row>
    <row r="84">
      <c r="A84" s="14">
        <f>IFERROR(IF('Budget'!$A84="","",'Budget'!$A84),"")</f>
        <v/>
      </c>
      <c r="B84" s="14">
        <f>IFERROR(IF($A84="","",'Budget'!$B84),"")</f>
        <v/>
      </c>
      <c r="C84" s="22">
        <f>IFERROR(IF(OR($A84="",NOT(ISNUMBER('Budget'!$C84))),"",'Budget'!$C84),"")</f>
        <v/>
      </c>
      <c r="D84" s="22">
        <f>IFERROR(IF($A84="","",SUMIFS('Commitments'!$D$8:$D$157,'Commitments'!$B$8:$B$157,$A84,'Commitments'!$E$8:$E$157,"&lt;&gt;Cancelled")),"")</f>
        <v/>
      </c>
      <c r="E84" s="22">
        <f>IFERROR(IF($A84="","",SUMIFS('Actuals'!$F$8:$F$157,'Actuals'!$C$8:$C$157,$A84)),"")</f>
        <v/>
      </c>
      <c r="F84" s="22">
        <f>IFERROR(IF(OR($A84="",AND('Budget'!$D84&lt;&gt;"",NOT(ISNUMBER('Budget'!$D84)))),"",IF('Budget'!$D84="",0,'Budget'!$D84)),"")</f>
        <v/>
      </c>
      <c r="G84" s="22">
        <f>IFERROR(IF(OR($A84="",NOT(ISNUMBER($C84)),NOT(ISNUMBER($D84))),"",MAX($C84,$D84)),"")</f>
        <v/>
      </c>
      <c r="H84" s="22">
        <f>IFERROR(IF(OR($A84="",NOT(ISNUMBER($G84)),NOT(ISNUMBER($E84)),NOT(ISNUMBER($F84))),"",MAX(0,$G84-$E84+$F84)),"")</f>
        <v/>
      </c>
      <c r="I84" s="22">
        <f>IFERROR(IF(OR($A84="",NOT(ISNUMBER($E84)),NOT(ISNUMBER($H84))),"",$E84+$H84),"")</f>
        <v/>
      </c>
      <c r="J84" s="22">
        <f>IFERROR(IF(OR($A84="",NOT(ISNUMBER($C84)),NOT(ISNUMBER($I84))),"",$C84-$I84),"")</f>
        <v/>
      </c>
      <c r="K84" s="20">
        <f>IFERROR(IF(OR($A84="",NOT(ISNUMBER($I84)),NOT(ISNUMBER($C84)),NOT(ISNUMBER('Setup'!$B$6))),"",IF($I84-$C84&gt;'Setup'!$B$6,"Review","Within threshold")),"")</f>
        <v/>
      </c>
    </row>
    <row r="85">
      <c r="A85" s="14">
        <f>IFERROR(IF('Budget'!$A85="","",'Budget'!$A85),"")</f>
        <v/>
      </c>
      <c r="B85" s="14">
        <f>IFERROR(IF($A85="","",'Budget'!$B85),"")</f>
        <v/>
      </c>
      <c r="C85" s="22">
        <f>IFERROR(IF(OR($A85="",NOT(ISNUMBER('Budget'!$C85))),"",'Budget'!$C85),"")</f>
        <v/>
      </c>
      <c r="D85" s="22">
        <f>IFERROR(IF($A85="","",SUMIFS('Commitments'!$D$8:$D$157,'Commitments'!$B$8:$B$157,$A85,'Commitments'!$E$8:$E$157,"&lt;&gt;Cancelled")),"")</f>
        <v/>
      </c>
      <c r="E85" s="22">
        <f>IFERROR(IF($A85="","",SUMIFS('Actuals'!$F$8:$F$157,'Actuals'!$C$8:$C$157,$A85)),"")</f>
        <v/>
      </c>
      <c r="F85" s="22">
        <f>IFERROR(IF(OR($A85="",AND('Budget'!$D85&lt;&gt;"",NOT(ISNUMBER('Budget'!$D85)))),"",IF('Budget'!$D85="",0,'Budget'!$D85)),"")</f>
        <v/>
      </c>
      <c r="G85" s="22">
        <f>IFERROR(IF(OR($A85="",NOT(ISNUMBER($C85)),NOT(ISNUMBER($D85))),"",MAX($C85,$D85)),"")</f>
        <v/>
      </c>
      <c r="H85" s="22">
        <f>IFERROR(IF(OR($A85="",NOT(ISNUMBER($G85)),NOT(ISNUMBER($E85)),NOT(ISNUMBER($F85))),"",MAX(0,$G85-$E85+$F85)),"")</f>
        <v/>
      </c>
      <c r="I85" s="22">
        <f>IFERROR(IF(OR($A85="",NOT(ISNUMBER($E85)),NOT(ISNUMBER($H85))),"",$E85+$H85),"")</f>
        <v/>
      </c>
      <c r="J85" s="22">
        <f>IFERROR(IF(OR($A85="",NOT(ISNUMBER($C85)),NOT(ISNUMBER($I85))),"",$C85-$I85),"")</f>
        <v/>
      </c>
      <c r="K85" s="20">
        <f>IFERROR(IF(OR($A85="",NOT(ISNUMBER($I85)),NOT(ISNUMBER($C85)),NOT(ISNUMBER('Setup'!$B$6))),"",IF($I85-$C85&gt;'Setup'!$B$6,"Review","Within threshold")),"")</f>
        <v/>
      </c>
    </row>
    <row r="86">
      <c r="A86" s="14">
        <f>IFERROR(IF('Budget'!$A86="","",'Budget'!$A86),"")</f>
        <v/>
      </c>
      <c r="B86" s="14">
        <f>IFERROR(IF($A86="","",'Budget'!$B86),"")</f>
        <v/>
      </c>
      <c r="C86" s="22">
        <f>IFERROR(IF(OR($A86="",NOT(ISNUMBER('Budget'!$C86))),"",'Budget'!$C86),"")</f>
        <v/>
      </c>
      <c r="D86" s="22">
        <f>IFERROR(IF($A86="","",SUMIFS('Commitments'!$D$8:$D$157,'Commitments'!$B$8:$B$157,$A86,'Commitments'!$E$8:$E$157,"&lt;&gt;Cancelled")),"")</f>
        <v/>
      </c>
      <c r="E86" s="22">
        <f>IFERROR(IF($A86="","",SUMIFS('Actuals'!$F$8:$F$157,'Actuals'!$C$8:$C$157,$A86)),"")</f>
        <v/>
      </c>
      <c r="F86" s="22">
        <f>IFERROR(IF(OR($A86="",AND('Budget'!$D86&lt;&gt;"",NOT(ISNUMBER('Budget'!$D86)))),"",IF('Budget'!$D86="",0,'Budget'!$D86)),"")</f>
        <v/>
      </c>
      <c r="G86" s="22">
        <f>IFERROR(IF(OR($A86="",NOT(ISNUMBER($C86)),NOT(ISNUMBER($D86))),"",MAX($C86,$D86)),"")</f>
        <v/>
      </c>
      <c r="H86" s="22">
        <f>IFERROR(IF(OR($A86="",NOT(ISNUMBER($G86)),NOT(ISNUMBER($E86)),NOT(ISNUMBER($F86))),"",MAX(0,$G86-$E86+$F86)),"")</f>
        <v/>
      </c>
      <c r="I86" s="22">
        <f>IFERROR(IF(OR($A86="",NOT(ISNUMBER($E86)),NOT(ISNUMBER($H86))),"",$E86+$H86),"")</f>
        <v/>
      </c>
      <c r="J86" s="22">
        <f>IFERROR(IF(OR($A86="",NOT(ISNUMBER($C86)),NOT(ISNUMBER($I86))),"",$C86-$I86),"")</f>
        <v/>
      </c>
      <c r="K86" s="20">
        <f>IFERROR(IF(OR($A86="",NOT(ISNUMBER($I86)),NOT(ISNUMBER($C86)),NOT(ISNUMBER('Setup'!$B$6))),"",IF($I86-$C86&gt;'Setup'!$B$6,"Review","Within threshold")),"")</f>
        <v/>
      </c>
    </row>
    <row r="87">
      <c r="A87" s="14">
        <f>IFERROR(IF('Budget'!$A87="","",'Budget'!$A87),"")</f>
        <v/>
      </c>
      <c r="B87" s="14">
        <f>IFERROR(IF($A87="","",'Budget'!$B87),"")</f>
        <v/>
      </c>
      <c r="C87" s="22">
        <f>IFERROR(IF(OR($A87="",NOT(ISNUMBER('Budget'!$C87))),"",'Budget'!$C87),"")</f>
        <v/>
      </c>
      <c r="D87" s="22">
        <f>IFERROR(IF($A87="","",SUMIFS('Commitments'!$D$8:$D$157,'Commitments'!$B$8:$B$157,$A87,'Commitments'!$E$8:$E$157,"&lt;&gt;Cancelled")),"")</f>
        <v/>
      </c>
      <c r="E87" s="22">
        <f>IFERROR(IF($A87="","",SUMIFS('Actuals'!$F$8:$F$157,'Actuals'!$C$8:$C$157,$A87)),"")</f>
        <v/>
      </c>
      <c r="F87" s="22">
        <f>IFERROR(IF(OR($A87="",AND('Budget'!$D87&lt;&gt;"",NOT(ISNUMBER('Budget'!$D87)))),"",IF('Budget'!$D87="",0,'Budget'!$D87)),"")</f>
        <v/>
      </c>
      <c r="G87" s="22">
        <f>IFERROR(IF(OR($A87="",NOT(ISNUMBER($C87)),NOT(ISNUMBER($D87))),"",MAX($C87,$D87)),"")</f>
        <v/>
      </c>
      <c r="H87" s="22">
        <f>IFERROR(IF(OR($A87="",NOT(ISNUMBER($G87)),NOT(ISNUMBER($E87)),NOT(ISNUMBER($F87))),"",MAX(0,$G87-$E87+$F87)),"")</f>
        <v/>
      </c>
      <c r="I87" s="22">
        <f>IFERROR(IF(OR($A87="",NOT(ISNUMBER($E87)),NOT(ISNUMBER($H87))),"",$E87+$H87),"")</f>
        <v/>
      </c>
      <c r="J87" s="22">
        <f>IFERROR(IF(OR($A87="",NOT(ISNUMBER($C87)),NOT(ISNUMBER($I87))),"",$C87-$I87),"")</f>
        <v/>
      </c>
      <c r="K87" s="20">
        <f>IFERROR(IF(OR($A87="",NOT(ISNUMBER($I87)),NOT(ISNUMBER($C87)),NOT(ISNUMBER('Setup'!$B$6))),"",IF($I87-$C87&gt;'Setup'!$B$6,"Review","Within threshold")),"")</f>
        <v/>
      </c>
    </row>
    <row r="88">
      <c r="A88" s="14">
        <f>IFERROR(IF('Budget'!$A88="","",'Budget'!$A88),"")</f>
        <v/>
      </c>
      <c r="B88" s="14">
        <f>IFERROR(IF($A88="","",'Budget'!$B88),"")</f>
        <v/>
      </c>
      <c r="C88" s="22">
        <f>IFERROR(IF(OR($A88="",NOT(ISNUMBER('Budget'!$C88))),"",'Budget'!$C88),"")</f>
        <v/>
      </c>
      <c r="D88" s="22">
        <f>IFERROR(IF($A88="","",SUMIFS('Commitments'!$D$8:$D$157,'Commitments'!$B$8:$B$157,$A88,'Commitments'!$E$8:$E$157,"&lt;&gt;Cancelled")),"")</f>
        <v/>
      </c>
      <c r="E88" s="22">
        <f>IFERROR(IF($A88="","",SUMIFS('Actuals'!$F$8:$F$157,'Actuals'!$C$8:$C$157,$A88)),"")</f>
        <v/>
      </c>
      <c r="F88" s="22">
        <f>IFERROR(IF(OR($A88="",AND('Budget'!$D88&lt;&gt;"",NOT(ISNUMBER('Budget'!$D88)))),"",IF('Budget'!$D88="",0,'Budget'!$D88)),"")</f>
        <v/>
      </c>
      <c r="G88" s="22">
        <f>IFERROR(IF(OR($A88="",NOT(ISNUMBER($C88)),NOT(ISNUMBER($D88))),"",MAX($C88,$D88)),"")</f>
        <v/>
      </c>
      <c r="H88" s="22">
        <f>IFERROR(IF(OR($A88="",NOT(ISNUMBER($G88)),NOT(ISNUMBER($E88)),NOT(ISNUMBER($F88))),"",MAX(0,$G88-$E88+$F88)),"")</f>
        <v/>
      </c>
      <c r="I88" s="22">
        <f>IFERROR(IF(OR($A88="",NOT(ISNUMBER($E88)),NOT(ISNUMBER($H88))),"",$E88+$H88),"")</f>
        <v/>
      </c>
      <c r="J88" s="22">
        <f>IFERROR(IF(OR($A88="",NOT(ISNUMBER($C88)),NOT(ISNUMBER($I88))),"",$C88-$I88),"")</f>
        <v/>
      </c>
      <c r="K88" s="20">
        <f>IFERROR(IF(OR($A88="",NOT(ISNUMBER($I88)),NOT(ISNUMBER($C88)),NOT(ISNUMBER('Setup'!$B$6))),"",IF($I88-$C88&gt;'Setup'!$B$6,"Review","Within threshold")),"")</f>
        <v/>
      </c>
    </row>
    <row r="89">
      <c r="A89" s="14">
        <f>IFERROR(IF('Budget'!$A89="","",'Budget'!$A89),"")</f>
        <v/>
      </c>
      <c r="B89" s="14">
        <f>IFERROR(IF($A89="","",'Budget'!$B89),"")</f>
        <v/>
      </c>
      <c r="C89" s="22">
        <f>IFERROR(IF(OR($A89="",NOT(ISNUMBER('Budget'!$C89))),"",'Budget'!$C89),"")</f>
        <v/>
      </c>
      <c r="D89" s="22">
        <f>IFERROR(IF($A89="","",SUMIFS('Commitments'!$D$8:$D$157,'Commitments'!$B$8:$B$157,$A89,'Commitments'!$E$8:$E$157,"&lt;&gt;Cancelled")),"")</f>
        <v/>
      </c>
      <c r="E89" s="22">
        <f>IFERROR(IF($A89="","",SUMIFS('Actuals'!$F$8:$F$157,'Actuals'!$C$8:$C$157,$A89)),"")</f>
        <v/>
      </c>
      <c r="F89" s="22">
        <f>IFERROR(IF(OR($A89="",AND('Budget'!$D89&lt;&gt;"",NOT(ISNUMBER('Budget'!$D89)))),"",IF('Budget'!$D89="",0,'Budget'!$D89)),"")</f>
        <v/>
      </c>
      <c r="G89" s="22">
        <f>IFERROR(IF(OR($A89="",NOT(ISNUMBER($C89)),NOT(ISNUMBER($D89))),"",MAX($C89,$D89)),"")</f>
        <v/>
      </c>
      <c r="H89" s="22">
        <f>IFERROR(IF(OR($A89="",NOT(ISNUMBER($G89)),NOT(ISNUMBER($E89)),NOT(ISNUMBER($F89))),"",MAX(0,$G89-$E89+$F89)),"")</f>
        <v/>
      </c>
      <c r="I89" s="22">
        <f>IFERROR(IF(OR($A89="",NOT(ISNUMBER($E89)),NOT(ISNUMBER($H89))),"",$E89+$H89),"")</f>
        <v/>
      </c>
      <c r="J89" s="22">
        <f>IFERROR(IF(OR($A89="",NOT(ISNUMBER($C89)),NOT(ISNUMBER($I89))),"",$C89-$I89),"")</f>
        <v/>
      </c>
      <c r="K89" s="20">
        <f>IFERROR(IF(OR($A89="",NOT(ISNUMBER($I89)),NOT(ISNUMBER($C89)),NOT(ISNUMBER('Setup'!$B$6))),"",IF($I89-$C89&gt;'Setup'!$B$6,"Review","Within threshold")),"")</f>
        <v/>
      </c>
    </row>
    <row r="90">
      <c r="A90" s="14">
        <f>IFERROR(IF('Budget'!$A90="","",'Budget'!$A90),"")</f>
        <v/>
      </c>
      <c r="B90" s="14">
        <f>IFERROR(IF($A90="","",'Budget'!$B90),"")</f>
        <v/>
      </c>
      <c r="C90" s="22">
        <f>IFERROR(IF(OR($A90="",NOT(ISNUMBER('Budget'!$C90))),"",'Budget'!$C90),"")</f>
        <v/>
      </c>
      <c r="D90" s="22">
        <f>IFERROR(IF($A90="","",SUMIFS('Commitments'!$D$8:$D$157,'Commitments'!$B$8:$B$157,$A90,'Commitments'!$E$8:$E$157,"&lt;&gt;Cancelled")),"")</f>
        <v/>
      </c>
      <c r="E90" s="22">
        <f>IFERROR(IF($A90="","",SUMIFS('Actuals'!$F$8:$F$157,'Actuals'!$C$8:$C$157,$A90)),"")</f>
        <v/>
      </c>
      <c r="F90" s="22">
        <f>IFERROR(IF(OR($A90="",AND('Budget'!$D90&lt;&gt;"",NOT(ISNUMBER('Budget'!$D90)))),"",IF('Budget'!$D90="",0,'Budget'!$D90)),"")</f>
        <v/>
      </c>
      <c r="G90" s="22">
        <f>IFERROR(IF(OR($A90="",NOT(ISNUMBER($C90)),NOT(ISNUMBER($D90))),"",MAX($C90,$D90)),"")</f>
        <v/>
      </c>
      <c r="H90" s="22">
        <f>IFERROR(IF(OR($A90="",NOT(ISNUMBER($G90)),NOT(ISNUMBER($E90)),NOT(ISNUMBER($F90))),"",MAX(0,$G90-$E90+$F90)),"")</f>
        <v/>
      </c>
      <c r="I90" s="22">
        <f>IFERROR(IF(OR($A90="",NOT(ISNUMBER($E90)),NOT(ISNUMBER($H90))),"",$E90+$H90),"")</f>
        <v/>
      </c>
      <c r="J90" s="22">
        <f>IFERROR(IF(OR($A90="",NOT(ISNUMBER($C90)),NOT(ISNUMBER($I90))),"",$C90-$I90),"")</f>
        <v/>
      </c>
      <c r="K90" s="20">
        <f>IFERROR(IF(OR($A90="",NOT(ISNUMBER($I90)),NOT(ISNUMBER($C90)),NOT(ISNUMBER('Setup'!$B$6))),"",IF($I90-$C90&gt;'Setup'!$B$6,"Review","Within threshold")),"")</f>
        <v/>
      </c>
    </row>
    <row r="91">
      <c r="A91" s="14">
        <f>IFERROR(IF('Budget'!$A91="","",'Budget'!$A91),"")</f>
        <v/>
      </c>
      <c r="B91" s="14">
        <f>IFERROR(IF($A91="","",'Budget'!$B91),"")</f>
        <v/>
      </c>
      <c r="C91" s="22">
        <f>IFERROR(IF(OR($A91="",NOT(ISNUMBER('Budget'!$C91))),"",'Budget'!$C91),"")</f>
        <v/>
      </c>
      <c r="D91" s="22">
        <f>IFERROR(IF($A91="","",SUMIFS('Commitments'!$D$8:$D$157,'Commitments'!$B$8:$B$157,$A91,'Commitments'!$E$8:$E$157,"&lt;&gt;Cancelled")),"")</f>
        <v/>
      </c>
      <c r="E91" s="22">
        <f>IFERROR(IF($A91="","",SUMIFS('Actuals'!$F$8:$F$157,'Actuals'!$C$8:$C$157,$A91)),"")</f>
        <v/>
      </c>
      <c r="F91" s="22">
        <f>IFERROR(IF(OR($A91="",AND('Budget'!$D91&lt;&gt;"",NOT(ISNUMBER('Budget'!$D91)))),"",IF('Budget'!$D91="",0,'Budget'!$D91)),"")</f>
        <v/>
      </c>
      <c r="G91" s="22">
        <f>IFERROR(IF(OR($A91="",NOT(ISNUMBER($C91)),NOT(ISNUMBER($D91))),"",MAX($C91,$D91)),"")</f>
        <v/>
      </c>
      <c r="H91" s="22">
        <f>IFERROR(IF(OR($A91="",NOT(ISNUMBER($G91)),NOT(ISNUMBER($E91)),NOT(ISNUMBER($F91))),"",MAX(0,$G91-$E91+$F91)),"")</f>
        <v/>
      </c>
      <c r="I91" s="22">
        <f>IFERROR(IF(OR($A91="",NOT(ISNUMBER($E91)),NOT(ISNUMBER($H91))),"",$E91+$H91),"")</f>
        <v/>
      </c>
      <c r="J91" s="22">
        <f>IFERROR(IF(OR($A91="",NOT(ISNUMBER($C91)),NOT(ISNUMBER($I91))),"",$C91-$I91),"")</f>
        <v/>
      </c>
      <c r="K91" s="20">
        <f>IFERROR(IF(OR($A91="",NOT(ISNUMBER($I91)),NOT(ISNUMBER($C91)),NOT(ISNUMBER('Setup'!$B$6))),"",IF($I91-$C91&gt;'Setup'!$B$6,"Review","Within threshold")),"")</f>
        <v/>
      </c>
    </row>
    <row r="92">
      <c r="A92" s="14">
        <f>IFERROR(IF('Budget'!$A92="","",'Budget'!$A92),"")</f>
        <v/>
      </c>
      <c r="B92" s="14">
        <f>IFERROR(IF($A92="","",'Budget'!$B92),"")</f>
        <v/>
      </c>
      <c r="C92" s="22">
        <f>IFERROR(IF(OR($A92="",NOT(ISNUMBER('Budget'!$C92))),"",'Budget'!$C92),"")</f>
        <v/>
      </c>
      <c r="D92" s="22">
        <f>IFERROR(IF($A92="","",SUMIFS('Commitments'!$D$8:$D$157,'Commitments'!$B$8:$B$157,$A92,'Commitments'!$E$8:$E$157,"&lt;&gt;Cancelled")),"")</f>
        <v/>
      </c>
      <c r="E92" s="22">
        <f>IFERROR(IF($A92="","",SUMIFS('Actuals'!$F$8:$F$157,'Actuals'!$C$8:$C$157,$A92)),"")</f>
        <v/>
      </c>
      <c r="F92" s="22">
        <f>IFERROR(IF(OR($A92="",AND('Budget'!$D92&lt;&gt;"",NOT(ISNUMBER('Budget'!$D92)))),"",IF('Budget'!$D92="",0,'Budget'!$D92)),"")</f>
        <v/>
      </c>
      <c r="G92" s="22">
        <f>IFERROR(IF(OR($A92="",NOT(ISNUMBER($C92)),NOT(ISNUMBER($D92))),"",MAX($C92,$D92)),"")</f>
        <v/>
      </c>
      <c r="H92" s="22">
        <f>IFERROR(IF(OR($A92="",NOT(ISNUMBER($G92)),NOT(ISNUMBER($E92)),NOT(ISNUMBER($F92))),"",MAX(0,$G92-$E92+$F92)),"")</f>
        <v/>
      </c>
      <c r="I92" s="22">
        <f>IFERROR(IF(OR($A92="",NOT(ISNUMBER($E92)),NOT(ISNUMBER($H92))),"",$E92+$H92),"")</f>
        <v/>
      </c>
      <c r="J92" s="22">
        <f>IFERROR(IF(OR($A92="",NOT(ISNUMBER($C92)),NOT(ISNUMBER($I92))),"",$C92-$I92),"")</f>
        <v/>
      </c>
      <c r="K92" s="20">
        <f>IFERROR(IF(OR($A92="",NOT(ISNUMBER($I92)),NOT(ISNUMBER($C92)),NOT(ISNUMBER('Setup'!$B$6))),"",IF($I92-$C92&gt;'Setup'!$B$6,"Review","Within threshold")),"")</f>
        <v/>
      </c>
    </row>
    <row r="93">
      <c r="A93" s="14">
        <f>IFERROR(IF('Budget'!$A93="","",'Budget'!$A93),"")</f>
        <v/>
      </c>
      <c r="B93" s="14">
        <f>IFERROR(IF($A93="","",'Budget'!$B93),"")</f>
        <v/>
      </c>
      <c r="C93" s="22">
        <f>IFERROR(IF(OR($A93="",NOT(ISNUMBER('Budget'!$C93))),"",'Budget'!$C93),"")</f>
        <v/>
      </c>
      <c r="D93" s="22">
        <f>IFERROR(IF($A93="","",SUMIFS('Commitments'!$D$8:$D$157,'Commitments'!$B$8:$B$157,$A93,'Commitments'!$E$8:$E$157,"&lt;&gt;Cancelled")),"")</f>
        <v/>
      </c>
      <c r="E93" s="22">
        <f>IFERROR(IF($A93="","",SUMIFS('Actuals'!$F$8:$F$157,'Actuals'!$C$8:$C$157,$A93)),"")</f>
        <v/>
      </c>
      <c r="F93" s="22">
        <f>IFERROR(IF(OR($A93="",AND('Budget'!$D93&lt;&gt;"",NOT(ISNUMBER('Budget'!$D93)))),"",IF('Budget'!$D93="",0,'Budget'!$D93)),"")</f>
        <v/>
      </c>
      <c r="G93" s="22">
        <f>IFERROR(IF(OR($A93="",NOT(ISNUMBER($C93)),NOT(ISNUMBER($D93))),"",MAX($C93,$D93)),"")</f>
        <v/>
      </c>
      <c r="H93" s="22">
        <f>IFERROR(IF(OR($A93="",NOT(ISNUMBER($G93)),NOT(ISNUMBER($E93)),NOT(ISNUMBER($F93))),"",MAX(0,$G93-$E93+$F93)),"")</f>
        <v/>
      </c>
      <c r="I93" s="22">
        <f>IFERROR(IF(OR($A93="",NOT(ISNUMBER($E93)),NOT(ISNUMBER($H93))),"",$E93+$H93),"")</f>
        <v/>
      </c>
      <c r="J93" s="22">
        <f>IFERROR(IF(OR($A93="",NOT(ISNUMBER($C93)),NOT(ISNUMBER($I93))),"",$C93-$I93),"")</f>
        <v/>
      </c>
      <c r="K93" s="20">
        <f>IFERROR(IF(OR($A93="",NOT(ISNUMBER($I93)),NOT(ISNUMBER($C93)),NOT(ISNUMBER('Setup'!$B$6))),"",IF($I93-$C93&gt;'Setup'!$B$6,"Review","Within threshold")),"")</f>
        <v/>
      </c>
    </row>
    <row r="94">
      <c r="A94" s="14">
        <f>IFERROR(IF('Budget'!$A94="","",'Budget'!$A94),"")</f>
        <v/>
      </c>
      <c r="B94" s="14">
        <f>IFERROR(IF($A94="","",'Budget'!$B94),"")</f>
        <v/>
      </c>
      <c r="C94" s="22">
        <f>IFERROR(IF(OR($A94="",NOT(ISNUMBER('Budget'!$C94))),"",'Budget'!$C94),"")</f>
        <v/>
      </c>
      <c r="D94" s="22">
        <f>IFERROR(IF($A94="","",SUMIFS('Commitments'!$D$8:$D$157,'Commitments'!$B$8:$B$157,$A94,'Commitments'!$E$8:$E$157,"&lt;&gt;Cancelled")),"")</f>
        <v/>
      </c>
      <c r="E94" s="22">
        <f>IFERROR(IF($A94="","",SUMIFS('Actuals'!$F$8:$F$157,'Actuals'!$C$8:$C$157,$A94)),"")</f>
        <v/>
      </c>
      <c r="F94" s="22">
        <f>IFERROR(IF(OR($A94="",AND('Budget'!$D94&lt;&gt;"",NOT(ISNUMBER('Budget'!$D94)))),"",IF('Budget'!$D94="",0,'Budget'!$D94)),"")</f>
        <v/>
      </c>
      <c r="G94" s="22">
        <f>IFERROR(IF(OR($A94="",NOT(ISNUMBER($C94)),NOT(ISNUMBER($D94))),"",MAX($C94,$D94)),"")</f>
        <v/>
      </c>
      <c r="H94" s="22">
        <f>IFERROR(IF(OR($A94="",NOT(ISNUMBER($G94)),NOT(ISNUMBER($E94)),NOT(ISNUMBER($F94))),"",MAX(0,$G94-$E94+$F94)),"")</f>
        <v/>
      </c>
      <c r="I94" s="22">
        <f>IFERROR(IF(OR($A94="",NOT(ISNUMBER($E94)),NOT(ISNUMBER($H94))),"",$E94+$H94),"")</f>
        <v/>
      </c>
      <c r="J94" s="22">
        <f>IFERROR(IF(OR($A94="",NOT(ISNUMBER($C94)),NOT(ISNUMBER($I94))),"",$C94-$I94),"")</f>
        <v/>
      </c>
      <c r="K94" s="20">
        <f>IFERROR(IF(OR($A94="",NOT(ISNUMBER($I94)),NOT(ISNUMBER($C94)),NOT(ISNUMBER('Setup'!$B$6))),"",IF($I94-$C94&gt;'Setup'!$B$6,"Review","Within threshold")),"")</f>
        <v/>
      </c>
    </row>
    <row r="95">
      <c r="A95" s="14">
        <f>IFERROR(IF('Budget'!$A95="","",'Budget'!$A95),"")</f>
        <v/>
      </c>
      <c r="B95" s="14">
        <f>IFERROR(IF($A95="","",'Budget'!$B95),"")</f>
        <v/>
      </c>
      <c r="C95" s="22">
        <f>IFERROR(IF(OR($A95="",NOT(ISNUMBER('Budget'!$C95))),"",'Budget'!$C95),"")</f>
        <v/>
      </c>
      <c r="D95" s="22">
        <f>IFERROR(IF($A95="","",SUMIFS('Commitments'!$D$8:$D$157,'Commitments'!$B$8:$B$157,$A95,'Commitments'!$E$8:$E$157,"&lt;&gt;Cancelled")),"")</f>
        <v/>
      </c>
      <c r="E95" s="22">
        <f>IFERROR(IF($A95="","",SUMIFS('Actuals'!$F$8:$F$157,'Actuals'!$C$8:$C$157,$A95)),"")</f>
        <v/>
      </c>
      <c r="F95" s="22">
        <f>IFERROR(IF(OR($A95="",AND('Budget'!$D95&lt;&gt;"",NOT(ISNUMBER('Budget'!$D95)))),"",IF('Budget'!$D95="",0,'Budget'!$D95)),"")</f>
        <v/>
      </c>
      <c r="G95" s="22">
        <f>IFERROR(IF(OR($A95="",NOT(ISNUMBER($C95)),NOT(ISNUMBER($D95))),"",MAX($C95,$D95)),"")</f>
        <v/>
      </c>
      <c r="H95" s="22">
        <f>IFERROR(IF(OR($A95="",NOT(ISNUMBER($G95)),NOT(ISNUMBER($E95)),NOT(ISNUMBER($F95))),"",MAX(0,$G95-$E95+$F95)),"")</f>
        <v/>
      </c>
      <c r="I95" s="22">
        <f>IFERROR(IF(OR($A95="",NOT(ISNUMBER($E95)),NOT(ISNUMBER($H95))),"",$E95+$H95),"")</f>
        <v/>
      </c>
      <c r="J95" s="22">
        <f>IFERROR(IF(OR($A95="",NOT(ISNUMBER($C95)),NOT(ISNUMBER($I95))),"",$C95-$I95),"")</f>
        <v/>
      </c>
      <c r="K95" s="20">
        <f>IFERROR(IF(OR($A95="",NOT(ISNUMBER($I95)),NOT(ISNUMBER($C95)),NOT(ISNUMBER('Setup'!$B$6))),"",IF($I95-$C95&gt;'Setup'!$B$6,"Review","Within threshold")),"")</f>
        <v/>
      </c>
    </row>
    <row r="96">
      <c r="A96" s="14">
        <f>IFERROR(IF('Budget'!$A96="","",'Budget'!$A96),"")</f>
        <v/>
      </c>
      <c r="B96" s="14">
        <f>IFERROR(IF($A96="","",'Budget'!$B96),"")</f>
        <v/>
      </c>
      <c r="C96" s="22">
        <f>IFERROR(IF(OR($A96="",NOT(ISNUMBER('Budget'!$C96))),"",'Budget'!$C96),"")</f>
        <v/>
      </c>
      <c r="D96" s="22">
        <f>IFERROR(IF($A96="","",SUMIFS('Commitments'!$D$8:$D$157,'Commitments'!$B$8:$B$157,$A96,'Commitments'!$E$8:$E$157,"&lt;&gt;Cancelled")),"")</f>
        <v/>
      </c>
      <c r="E96" s="22">
        <f>IFERROR(IF($A96="","",SUMIFS('Actuals'!$F$8:$F$157,'Actuals'!$C$8:$C$157,$A96)),"")</f>
        <v/>
      </c>
      <c r="F96" s="22">
        <f>IFERROR(IF(OR($A96="",AND('Budget'!$D96&lt;&gt;"",NOT(ISNUMBER('Budget'!$D96)))),"",IF('Budget'!$D96="",0,'Budget'!$D96)),"")</f>
        <v/>
      </c>
      <c r="G96" s="22">
        <f>IFERROR(IF(OR($A96="",NOT(ISNUMBER($C96)),NOT(ISNUMBER($D96))),"",MAX($C96,$D96)),"")</f>
        <v/>
      </c>
      <c r="H96" s="22">
        <f>IFERROR(IF(OR($A96="",NOT(ISNUMBER($G96)),NOT(ISNUMBER($E96)),NOT(ISNUMBER($F96))),"",MAX(0,$G96-$E96+$F96)),"")</f>
        <v/>
      </c>
      <c r="I96" s="22">
        <f>IFERROR(IF(OR($A96="",NOT(ISNUMBER($E96)),NOT(ISNUMBER($H96))),"",$E96+$H96),"")</f>
        <v/>
      </c>
      <c r="J96" s="22">
        <f>IFERROR(IF(OR($A96="",NOT(ISNUMBER($C96)),NOT(ISNUMBER($I96))),"",$C96-$I96),"")</f>
        <v/>
      </c>
      <c r="K96" s="20">
        <f>IFERROR(IF(OR($A96="",NOT(ISNUMBER($I96)),NOT(ISNUMBER($C96)),NOT(ISNUMBER('Setup'!$B$6))),"",IF($I96-$C96&gt;'Setup'!$B$6,"Review","Within threshold")),"")</f>
        <v/>
      </c>
    </row>
    <row r="97">
      <c r="A97" s="14">
        <f>IFERROR(IF('Budget'!$A97="","",'Budget'!$A97),"")</f>
        <v/>
      </c>
      <c r="B97" s="14">
        <f>IFERROR(IF($A97="","",'Budget'!$B97),"")</f>
        <v/>
      </c>
      <c r="C97" s="22">
        <f>IFERROR(IF(OR($A97="",NOT(ISNUMBER('Budget'!$C97))),"",'Budget'!$C97),"")</f>
        <v/>
      </c>
      <c r="D97" s="22">
        <f>IFERROR(IF($A97="","",SUMIFS('Commitments'!$D$8:$D$157,'Commitments'!$B$8:$B$157,$A97,'Commitments'!$E$8:$E$157,"&lt;&gt;Cancelled")),"")</f>
        <v/>
      </c>
      <c r="E97" s="22">
        <f>IFERROR(IF($A97="","",SUMIFS('Actuals'!$F$8:$F$157,'Actuals'!$C$8:$C$157,$A97)),"")</f>
        <v/>
      </c>
      <c r="F97" s="22">
        <f>IFERROR(IF(OR($A97="",AND('Budget'!$D97&lt;&gt;"",NOT(ISNUMBER('Budget'!$D97)))),"",IF('Budget'!$D97="",0,'Budget'!$D97)),"")</f>
        <v/>
      </c>
      <c r="G97" s="22">
        <f>IFERROR(IF(OR($A97="",NOT(ISNUMBER($C97)),NOT(ISNUMBER($D97))),"",MAX($C97,$D97)),"")</f>
        <v/>
      </c>
      <c r="H97" s="22">
        <f>IFERROR(IF(OR($A97="",NOT(ISNUMBER($G97)),NOT(ISNUMBER($E97)),NOT(ISNUMBER($F97))),"",MAX(0,$G97-$E97+$F97)),"")</f>
        <v/>
      </c>
      <c r="I97" s="22">
        <f>IFERROR(IF(OR($A97="",NOT(ISNUMBER($E97)),NOT(ISNUMBER($H97))),"",$E97+$H97),"")</f>
        <v/>
      </c>
      <c r="J97" s="22">
        <f>IFERROR(IF(OR($A97="",NOT(ISNUMBER($C97)),NOT(ISNUMBER($I97))),"",$C97-$I97),"")</f>
        <v/>
      </c>
      <c r="K97" s="20">
        <f>IFERROR(IF(OR($A97="",NOT(ISNUMBER($I97)),NOT(ISNUMBER($C97)),NOT(ISNUMBER('Setup'!$B$6))),"",IF($I97-$C97&gt;'Setup'!$B$6,"Review","Within threshold")),"")</f>
        <v/>
      </c>
    </row>
    <row r="98">
      <c r="A98" s="14">
        <f>IFERROR(IF('Budget'!$A98="","",'Budget'!$A98),"")</f>
        <v/>
      </c>
      <c r="B98" s="14">
        <f>IFERROR(IF($A98="","",'Budget'!$B98),"")</f>
        <v/>
      </c>
      <c r="C98" s="22">
        <f>IFERROR(IF(OR($A98="",NOT(ISNUMBER('Budget'!$C98))),"",'Budget'!$C98),"")</f>
        <v/>
      </c>
      <c r="D98" s="22">
        <f>IFERROR(IF($A98="","",SUMIFS('Commitments'!$D$8:$D$157,'Commitments'!$B$8:$B$157,$A98,'Commitments'!$E$8:$E$157,"&lt;&gt;Cancelled")),"")</f>
        <v/>
      </c>
      <c r="E98" s="22">
        <f>IFERROR(IF($A98="","",SUMIFS('Actuals'!$F$8:$F$157,'Actuals'!$C$8:$C$157,$A98)),"")</f>
        <v/>
      </c>
      <c r="F98" s="22">
        <f>IFERROR(IF(OR($A98="",AND('Budget'!$D98&lt;&gt;"",NOT(ISNUMBER('Budget'!$D98)))),"",IF('Budget'!$D98="",0,'Budget'!$D98)),"")</f>
        <v/>
      </c>
      <c r="G98" s="22">
        <f>IFERROR(IF(OR($A98="",NOT(ISNUMBER($C98)),NOT(ISNUMBER($D98))),"",MAX($C98,$D98)),"")</f>
        <v/>
      </c>
      <c r="H98" s="22">
        <f>IFERROR(IF(OR($A98="",NOT(ISNUMBER($G98)),NOT(ISNUMBER($E98)),NOT(ISNUMBER($F98))),"",MAX(0,$G98-$E98+$F98)),"")</f>
        <v/>
      </c>
      <c r="I98" s="22">
        <f>IFERROR(IF(OR($A98="",NOT(ISNUMBER($E98)),NOT(ISNUMBER($H98))),"",$E98+$H98),"")</f>
        <v/>
      </c>
      <c r="J98" s="22">
        <f>IFERROR(IF(OR($A98="",NOT(ISNUMBER($C98)),NOT(ISNUMBER($I98))),"",$C98-$I98),"")</f>
        <v/>
      </c>
      <c r="K98" s="20">
        <f>IFERROR(IF(OR($A98="",NOT(ISNUMBER($I98)),NOT(ISNUMBER($C98)),NOT(ISNUMBER('Setup'!$B$6))),"",IF($I98-$C98&gt;'Setup'!$B$6,"Review","Within threshold")),"")</f>
        <v/>
      </c>
    </row>
    <row r="99">
      <c r="A99" s="14">
        <f>IFERROR(IF('Budget'!$A99="","",'Budget'!$A99),"")</f>
        <v/>
      </c>
      <c r="B99" s="14">
        <f>IFERROR(IF($A99="","",'Budget'!$B99),"")</f>
        <v/>
      </c>
      <c r="C99" s="22">
        <f>IFERROR(IF(OR($A99="",NOT(ISNUMBER('Budget'!$C99))),"",'Budget'!$C99),"")</f>
        <v/>
      </c>
      <c r="D99" s="22">
        <f>IFERROR(IF($A99="","",SUMIFS('Commitments'!$D$8:$D$157,'Commitments'!$B$8:$B$157,$A99,'Commitments'!$E$8:$E$157,"&lt;&gt;Cancelled")),"")</f>
        <v/>
      </c>
      <c r="E99" s="22">
        <f>IFERROR(IF($A99="","",SUMIFS('Actuals'!$F$8:$F$157,'Actuals'!$C$8:$C$157,$A99)),"")</f>
        <v/>
      </c>
      <c r="F99" s="22">
        <f>IFERROR(IF(OR($A99="",AND('Budget'!$D99&lt;&gt;"",NOT(ISNUMBER('Budget'!$D99)))),"",IF('Budget'!$D99="",0,'Budget'!$D99)),"")</f>
        <v/>
      </c>
      <c r="G99" s="22">
        <f>IFERROR(IF(OR($A99="",NOT(ISNUMBER($C99)),NOT(ISNUMBER($D99))),"",MAX($C99,$D99)),"")</f>
        <v/>
      </c>
      <c r="H99" s="22">
        <f>IFERROR(IF(OR($A99="",NOT(ISNUMBER($G99)),NOT(ISNUMBER($E99)),NOT(ISNUMBER($F99))),"",MAX(0,$G99-$E99+$F99)),"")</f>
        <v/>
      </c>
      <c r="I99" s="22">
        <f>IFERROR(IF(OR($A99="",NOT(ISNUMBER($E99)),NOT(ISNUMBER($H99))),"",$E99+$H99),"")</f>
        <v/>
      </c>
      <c r="J99" s="22">
        <f>IFERROR(IF(OR($A99="",NOT(ISNUMBER($C99)),NOT(ISNUMBER($I99))),"",$C99-$I99),"")</f>
        <v/>
      </c>
      <c r="K99" s="20">
        <f>IFERROR(IF(OR($A99="",NOT(ISNUMBER($I99)),NOT(ISNUMBER($C99)),NOT(ISNUMBER('Setup'!$B$6))),"",IF($I99-$C99&gt;'Setup'!$B$6,"Review","Within threshold")),"")</f>
        <v/>
      </c>
    </row>
    <row r="100">
      <c r="A100" s="14">
        <f>IFERROR(IF('Budget'!$A100="","",'Budget'!$A100),"")</f>
        <v/>
      </c>
      <c r="B100" s="14">
        <f>IFERROR(IF($A100="","",'Budget'!$B100),"")</f>
        <v/>
      </c>
      <c r="C100" s="22">
        <f>IFERROR(IF(OR($A100="",NOT(ISNUMBER('Budget'!$C100))),"",'Budget'!$C100),"")</f>
        <v/>
      </c>
      <c r="D100" s="22">
        <f>IFERROR(IF($A100="","",SUMIFS('Commitments'!$D$8:$D$157,'Commitments'!$B$8:$B$157,$A100,'Commitments'!$E$8:$E$157,"&lt;&gt;Cancelled")),"")</f>
        <v/>
      </c>
      <c r="E100" s="22">
        <f>IFERROR(IF($A100="","",SUMIFS('Actuals'!$F$8:$F$157,'Actuals'!$C$8:$C$157,$A100)),"")</f>
        <v/>
      </c>
      <c r="F100" s="22">
        <f>IFERROR(IF(OR($A100="",AND('Budget'!$D100&lt;&gt;"",NOT(ISNUMBER('Budget'!$D100)))),"",IF('Budget'!$D100="",0,'Budget'!$D100)),"")</f>
        <v/>
      </c>
      <c r="G100" s="22">
        <f>IFERROR(IF(OR($A100="",NOT(ISNUMBER($C100)),NOT(ISNUMBER($D100))),"",MAX($C100,$D100)),"")</f>
        <v/>
      </c>
      <c r="H100" s="22">
        <f>IFERROR(IF(OR($A100="",NOT(ISNUMBER($G100)),NOT(ISNUMBER($E100)),NOT(ISNUMBER($F100))),"",MAX(0,$G100-$E100+$F100)),"")</f>
        <v/>
      </c>
      <c r="I100" s="22">
        <f>IFERROR(IF(OR($A100="",NOT(ISNUMBER($E100)),NOT(ISNUMBER($H100))),"",$E100+$H100),"")</f>
        <v/>
      </c>
      <c r="J100" s="22">
        <f>IFERROR(IF(OR($A100="",NOT(ISNUMBER($C100)),NOT(ISNUMBER($I100))),"",$C100-$I100),"")</f>
        <v/>
      </c>
      <c r="K100" s="20">
        <f>IFERROR(IF(OR($A100="",NOT(ISNUMBER($I100)),NOT(ISNUMBER($C100)),NOT(ISNUMBER('Setup'!$B$6))),"",IF($I100-$C100&gt;'Setup'!$B$6,"Review","Within threshold")),"")</f>
        <v/>
      </c>
    </row>
    <row r="101">
      <c r="A101" s="14">
        <f>IFERROR(IF('Budget'!$A101="","",'Budget'!$A101),"")</f>
        <v/>
      </c>
      <c r="B101" s="14">
        <f>IFERROR(IF($A101="","",'Budget'!$B101),"")</f>
        <v/>
      </c>
      <c r="C101" s="22">
        <f>IFERROR(IF(OR($A101="",NOT(ISNUMBER('Budget'!$C101))),"",'Budget'!$C101),"")</f>
        <v/>
      </c>
      <c r="D101" s="22">
        <f>IFERROR(IF($A101="","",SUMIFS('Commitments'!$D$8:$D$157,'Commitments'!$B$8:$B$157,$A101,'Commitments'!$E$8:$E$157,"&lt;&gt;Cancelled")),"")</f>
        <v/>
      </c>
      <c r="E101" s="22">
        <f>IFERROR(IF($A101="","",SUMIFS('Actuals'!$F$8:$F$157,'Actuals'!$C$8:$C$157,$A101)),"")</f>
        <v/>
      </c>
      <c r="F101" s="22">
        <f>IFERROR(IF(OR($A101="",AND('Budget'!$D101&lt;&gt;"",NOT(ISNUMBER('Budget'!$D101)))),"",IF('Budget'!$D101="",0,'Budget'!$D101)),"")</f>
        <v/>
      </c>
      <c r="G101" s="22">
        <f>IFERROR(IF(OR($A101="",NOT(ISNUMBER($C101)),NOT(ISNUMBER($D101))),"",MAX($C101,$D101)),"")</f>
        <v/>
      </c>
      <c r="H101" s="22">
        <f>IFERROR(IF(OR($A101="",NOT(ISNUMBER($G101)),NOT(ISNUMBER($E101)),NOT(ISNUMBER($F101))),"",MAX(0,$G101-$E101+$F101)),"")</f>
        <v/>
      </c>
      <c r="I101" s="22">
        <f>IFERROR(IF(OR($A101="",NOT(ISNUMBER($E101)),NOT(ISNUMBER($H101))),"",$E101+$H101),"")</f>
        <v/>
      </c>
      <c r="J101" s="22">
        <f>IFERROR(IF(OR($A101="",NOT(ISNUMBER($C101)),NOT(ISNUMBER($I101))),"",$C101-$I101),"")</f>
        <v/>
      </c>
      <c r="K101" s="20">
        <f>IFERROR(IF(OR($A101="",NOT(ISNUMBER($I101)),NOT(ISNUMBER($C101)),NOT(ISNUMBER('Setup'!$B$6))),"",IF($I101-$C101&gt;'Setup'!$B$6,"Review","Within threshold")),"")</f>
        <v/>
      </c>
    </row>
    <row r="102">
      <c r="A102" s="14">
        <f>IFERROR(IF('Budget'!$A102="","",'Budget'!$A102),"")</f>
        <v/>
      </c>
      <c r="B102" s="14">
        <f>IFERROR(IF($A102="","",'Budget'!$B102),"")</f>
        <v/>
      </c>
      <c r="C102" s="22">
        <f>IFERROR(IF(OR($A102="",NOT(ISNUMBER('Budget'!$C102))),"",'Budget'!$C102),"")</f>
        <v/>
      </c>
      <c r="D102" s="22">
        <f>IFERROR(IF($A102="","",SUMIFS('Commitments'!$D$8:$D$157,'Commitments'!$B$8:$B$157,$A102,'Commitments'!$E$8:$E$157,"&lt;&gt;Cancelled")),"")</f>
        <v/>
      </c>
      <c r="E102" s="22">
        <f>IFERROR(IF($A102="","",SUMIFS('Actuals'!$F$8:$F$157,'Actuals'!$C$8:$C$157,$A102)),"")</f>
        <v/>
      </c>
      <c r="F102" s="22">
        <f>IFERROR(IF(OR($A102="",AND('Budget'!$D102&lt;&gt;"",NOT(ISNUMBER('Budget'!$D102)))),"",IF('Budget'!$D102="",0,'Budget'!$D102)),"")</f>
        <v/>
      </c>
      <c r="G102" s="22">
        <f>IFERROR(IF(OR($A102="",NOT(ISNUMBER($C102)),NOT(ISNUMBER($D102))),"",MAX($C102,$D102)),"")</f>
        <v/>
      </c>
      <c r="H102" s="22">
        <f>IFERROR(IF(OR($A102="",NOT(ISNUMBER($G102)),NOT(ISNUMBER($E102)),NOT(ISNUMBER($F102))),"",MAX(0,$G102-$E102+$F102)),"")</f>
        <v/>
      </c>
      <c r="I102" s="22">
        <f>IFERROR(IF(OR($A102="",NOT(ISNUMBER($E102)),NOT(ISNUMBER($H102))),"",$E102+$H102),"")</f>
        <v/>
      </c>
      <c r="J102" s="22">
        <f>IFERROR(IF(OR($A102="",NOT(ISNUMBER($C102)),NOT(ISNUMBER($I102))),"",$C102-$I102),"")</f>
        <v/>
      </c>
      <c r="K102" s="20">
        <f>IFERROR(IF(OR($A102="",NOT(ISNUMBER($I102)),NOT(ISNUMBER($C102)),NOT(ISNUMBER('Setup'!$B$6))),"",IF($I102-$C102&gt;'Setup'!$B$6,"Review","Within threshold")),"")</f>
        <v/>
      </c>
    </row>
    <row r="103">
      <c r="A103" s="14">
        <f>IFERROR(IF('Budget'!$A103="","",'Budget'!$A103),"")</f>
        <v/>
      </c>
      <c r="B103" s="14">
        <f>IFERROR(IF($A103="","",'Budget'!$B103),"")</f>
        <v/>
      </c>
      <c r="C103" s="22">
        <f>IFERROR(IF(OR($A103="",NOT(ISNUMBER('Budget'!$C103))),"",'Budget'!$C103),"")</f>
        <v/>
      </c>
      <c r="D103" s="22">
        <f>IFERROR(IF($A103="","",SUMIFS('Commitments'!$D$8:$D$157,'Commitments'!$B$8:$B$157,$A103,'Commitments'!$E$8:$E$157,"&lt;&gt;Cancelled")),"")</f>
        <v/>
      </c>
      <c r="E103" s="22">
        <f>IFERROR(IF($A103="","",SUMIFS('Actuals'!$F$8:$F$157,'Actuals'!$C$8:$C$157,$A103)),"")</f>
        <v/>
      </c>
      <c r="F103" s="22">
        <f>IFERROR(IF(OR($A103="",AND('Budget'!$D103&lt;&gt;"",NOT(ISNUMBER('Budget'!$D103)))),"",IF('Budget'!$D103="",0,'Budget'!$D103)),"")</f>
        <v/>
      </c>
      <c r="G103" s="22">
        <f>IFERROR(IF(OR($A103="",NOT(ISNUMBER($C103)),NOT(ISNUMBER($D103))),"",MAX($C103,$D103)),"")</f>
        <v/>
      </c>
      <c r="H103" s="22">
        <f>IFERROR(IF(OR($A103="",NOT(ISNUMBER($G103)),NOT(ISNUMBER($E103)),NOT(ISNUMBER($F103))),"",MAX(0,$G103-$E103+$F103)),"")</f>
        <v/>
      </c>
      <c r="I103" s="22">
        <f>IFERROR(IF(OR($A103="",NOT(ISNUMBER($E103)),NOT(ISNUMBER($H103))),"",$E103+$H103),"")</f>
        <v/>
      </c>
      <c r="J103" s="22">
        <f>IFERROR(IF(OR($A103="",NOT(ISNUMBER($C103)),NOT(ISNUMBER($I103))),"",$C103-$I103),"")</f>
        <v/>
      </c>
      <c r="K103" s="20">
        <f>IFERROR(IF(OR($A103="",NOT(ISNUMBER($I103)),NOT(ISNUMBER($C103)),NOT(ISNUMBER('Setup'!$B$6))),"",IF($I103-$C103&gt;'Setup'!$B$6,"Review","Within threshold")),"")</f>
        <v/>
      </c>
    </row>
    <row r="104">
      <c r="A104" s="14">
        <f>IFERROR(IF('Budget'!$A104="","",'Budget'!$A104),"")</f>
        <v/>
      </c>
      <c r="B104" s="14">
        <f>IFERROR(IF($A104="","",'Budget'!$B104),"")</f>
        <v/>
      </c>
      <c r="C104" s="22">
        <f>IFERROR(IF(OR($A104="",NOT(ISNUMBER('Budget'!$C104))),"",'Budget'!$C104),"")</f>
        <v/>
      </c>
      <c r="D104" s="22">
        <f>IFERROR(IF($A104="","",SUMIFS('Commitments'!$D$8:$D$157,'Commitments'!$B$8:$B$157,$A104,'Commitments'!$E$8:$E$157,"&lt;&gt;Cancelled")),"")</f>
        <v/>
      </c>
      <c r="E104" s="22">
        <f>IFERROR(IF($A104="","",SUMIFS('Actuals'!$F$8:$F$157,'Actuals'!$C$8:$C$157,$A104)),"")</f>
        <v/>
      </c>
      <c r="F104" s="22">
        <f>IFERROR(IF(OR($A104="",AND('Budget'!$D104&lt;&gt;"",NOT(ISNUMBER('Budget'!$D104)))),"",IF('Budget'!$D104="",0,'Budget'!$D104)),"")</f>
        <v/>
      </c>
      <c r="G104" s="22">
        <f>IFERROR(IF(OR($A104="",NOT(ISNUMBER($C104)),NOT(ISNUMBER($D104))),"",MAX($C104,$D104)),"")</f>
        <v/>
      </c>
      <c r="H104" s="22">
        <f>IFERROR(IF(OR($A104="",NOT(ISNUMBER($G104)),NOT(ISNUMBER($E104)),NOT(ISNUMBER($F104))),"",MAX(0,$G104-$E104+$F104)),"")</f>
        <v/>
      </c>
      <c r="I104" s="22">
        <f>IFERROR(IF(OR($A104="",NOT(ISNUMBER($E104)),NOT(ISNUMBER($H104))),"",$E104+$H104),"")</f>
        <v/>
      </c>
      <c r="J104" s="22">
        <f>IFERROR(IF(OR($A104="",NOT(ISNUMBER($C104)),NOT(ISNUMBER($I104))),"",$C104-$I104),"")</f>
        <v/>
      </c>
      <c r="K104" s="20">
        <f>IFERROR(IF(OR($A104="",NOT(ISNUMBER($I104)),NOT(ISNUMBER($C104)),NOT(ISNUMBER('Setup'!$B$6))),"",IF($I104-$C104&gt;'Setup'!$B$6,"Review","Within threshold")),"")</f>
        <v/>
      </c>
    </row>
    <row r="105">
      <c r="A105" s="14">
        <f>IFERROR(IF('Budget'!$A105="","",'Budget'!$A105),"")</f>
        <v/>
      </c>
      <c r="B105" s="14">
        <f>IFERROR(IF($A105="","",'Budget'!$B105),"")</f>
        <v/>
      </c>
      <c r="C105" s="22">
        <f>IFERROR(IF(OR($A105="",NOT(ISNUMBER('Budget'!$C105))),"",'Budget'!$C105),"")</f>
        <v/>
      </c>
      <c r="D105" s="22">
        <f>IFERROR(IF($A105="","",SUMIFS('Commitments'!$D$8:$D$157,'Commitments'!$B$8:$B$157,$A105,'Commitments'!$E$8:$E$157,"&lt;&gt;Cancelled")),"")</f>
        <v/>
      </c>
      <c r="E105" s="22">
        <f>IFERROR(IF($A105="","",SUMIFS('Actuals'!$F$8:$F$157,'Actuals'!$C$8:$C$157,$A105)),"")</f>
        <v/>
      </c>
      <c r="F105" s="22">
        <f>IFERROR(IF(OR($A105="",AND('Budget'!$D105&lt;&gt;"",NOT(ISNUMBER('Budget'!$D105)))),"",IF('Budget'!$D105="",0,'Budget'!$D105)),"")</f>
        <v/>
      </c>
      <c r="G105" s="22">
        <f>IFERROR(IF(OR($A105="",NOT(ISNUMBER($C105)),NOT(ISNUMBER($D105))),"",MAX($C105,$D105)),"")</f>
        <v/>
      </c>
      <c r="H105" s="22">
        <f>IFERROR(IF(OR($A105="",NOT(ISNUMBER($G105)),NOT(ISNUMBER($E105)),NOT(ISNUMBER($F105))),"",MAX(0,$G105-$E105+$F105)),"")</f>
        <v/>
      </c>
      <c r="I105" s="22">
        <f>IFERROR(IF(OR($A105="",NOT(ISNUMBER($E105)),NOT(ISNUMBER($H105))),"",$E105+$H105),"")</f>
        <v/>
      </c>
      <c r="J105" s="22">
        <f>IFERROR(IF(OR($A105="",NOT(ISNUMBER($C105)),NOT(ISNUMBER($I105))),"",$C105-$I105),"")</f>
        <v/>
      </c>
      <c r="K105" s="20">
        <f>IFERROR(IF(OR($A105="",NOT(ISNUMBER($I105)),NOT(ISNUMBER($C105)),NOT(ISNUMBER('Setup'!$B$6))),"",IF($I105-$C105&gt;'Setup'!$B$6,"Review","Within threshold")),"")</f>
        <v/>
      </c>
    </row>
    <row r="106">
      <c r="A106" s="14">
        <f>IFERROR(IF('Budget'!$A106="","",'Budget'!$A106),"")</f>
        <v/>
      </c>
      <c r="B106" s="14">
        <f>IFERROR(IF($A106="","",'Budget'!$B106),"")</f>
        <v/>
      </c>
      <c r="C106" s="22">
        <f>IFERROR(IF(OR($A106="",NOT(ISNUMBER('Budget'!$C106))),"",'Budget'!$C106),"")</f>
        <v/>
      </c>
      <c r="D106" s="22">
        <f>IFERROR(IF($A106="","",SUMIFS('Commitments'!$D$8:$D$157,'Commitments'!$B$8:$B$157,$A106,'Commitments'!$E$8:$E$157,"&lt;&gt;Cancelled")),"")</f>
        <v/>
      </c>
      <c r="E106" s="22">
        <f>IFERROR(IF($A106="","",SUMIFS('Actuals'!$F$8:$F$157,'Actuals'!$C$8:$C$157,$A106)),"")</f>
        <v/>
      </c>
      <c r="F106" s="22">
        <f>IFERROR(IF(OR($A106="",AND('Budget'!$D106&lt;&gt;"",NOT(ISNUMBER('Budget'!$D106)))),"",IF('Budget'!$D106="",0,'Budget'!$D106)),"")</f>
        <v/>
      </c>
      <c r="G106" s="22">
        <f>IFERROR(IF(OR($A106="",NOT(ISNUMBER($C106)),NOT(ISNUMBER($D106))),"",MAX($C106,$D106)),"")</f>
        <v/>
      </c>
      <c r="H106" s="22">
        <f>IFERROR(IF(OR($A106="",NOT(ISNUMBER($G106)),NOT(ISNUMBER($E106)),NOT(ISNUMBER($F106))),"",MAX(0,$G106-$E106+$F106)),"")</f>
        <v/>
      </c>
      <c r="I106" s="22">
        <f>IFERROR(IF(OR($A106="",NOT(ISNUMBER($E106)),NOT(ISNUMBER($H106))),"",$E106+$H106),"")</f>
        <v/>
      </c>
      <c r="J106" s="22">
        <f>IFERROR(IF(OR($A106="",NOT(ISNUMBER($C106)),NOT(ISNUMBER($I106))),"",$C106-$I106),"")</f>
        <v/>
      </c>
      <c r="K106" s="20">
        <f>IFERROR(IF(OR($A106="",NOT(ISNUMBER($I106)),NOT(ISNUMBER($C106)),NOT(ISNUMBER('Setup'!$B$6))),"",IF($I106-$C106&gt;'Setup'!$B$6,"Review","Within threshold")),"")</f>
        <v/>
      </c>
    </row>
    <row r="107">
      <c r="A107" s="14">
        <f>IFERROR(IF('Budget'!$A107="","",'Budget'!$A107),"")</f>
        <v/>
      </c>
      <c r="B107" s="14">
        <f>IFERROR(IF($A107="","",'Budget'!$B107),"")</f>
        <v/>
      </c>
      <c r="C107" s="22">
        <f>IFERROR(IF(OR($A107="",NOT(ISNUMBER('Budget'!$C107))),"",'Budget'!$C107),"")</f>
        <v/>
      </c>
      <c r="D107" s="22">
        <f>IFERROR(IF($A107="","",SUMIFS('Commitments'!$D$8:$D$157,'Commitments'!$B$8:$B$157,$A107,'Commitments'!$E$8:$E$157,"&lt;&gt;Cancelled")),"")</f>
        <v/>
      </c>
      <c r="E107" s="22">
        <f>IFERROR(IF($A107="","",SUMIFS('Actuals'!$F$8:$F$157,'Actuals'!$C$8:$C$157,$A107)),"")</f>
        <v/>
      </c>
      <c r="F107" s="22">
        <f>IFERROR(IF(OR($A107="",AND('Budget'!$D107&lt;&gt;"",NOT(ISNUMBER('Budget'!$D107)))),"",IF('Budget'!$D107="",0,'Budget'!$D107)),"")</f>
        <v/>
      </c>
      <c r="G107" s="22">
        <f>IFERROR(IF(OR($A107="",NOT(ISNUMBER($C107)),NOT(ISNUMBER($D107))),"",MAX($C107,$D107)),"")</f>
        <v/>
      </c>
      <c r="H107" s="22">
        <f>IFERROR(IF(OR($A107="",NOT(ISNUMBER($G107)),NOT(ISNUMBER($E107)),NOT(ISNUMBER($F107))),"",MAX(0,$G107-$E107+$F107)),"")</f>
        <v/>
      </c>
      <c r="I107" s="22">
        <f>IFERROR(IF(OR($A107="",NOT(ISNUMBER($E107)),NOT(ISNUMBER($H107))),"",$E107+$H107),"")</f>
        <v/>
      </c>
      <c r="J107" s="22">
        <f>IFERROR(IF(OR($A107="",NOT(ISNUMBER($C107)),NOT(ISNUMBER($I107))),"",$C107-$I107),"")</f>
        <v/>
      </c>
      <c r="K107" s="20">
        <f>IFERROR(IF(OR($A107="",NOT(ISNUMBER($I107)),NOT(ISNUMBER($C107)),NOT(ISNUMBER('Setup'!$B$6))),"",IF($I107-$C107&gt;'Setup'!$B$6,"Review","Within threshold")),"")</f>
        <v/>
      </c>
    </row>
    <row r="108">
      <c r="A108" s="14">
        <f>IFERROR(IF('Budget'!$A108="","",'Budget'!$A108),"")</f>
        <v/>
      </c>
      <c r="B108" s="14">
        <f>IFERROR(IF($A108="","",'Budget'!$B108),"")</f>
        <v/>
      </c>
      <c r="C108" s="22">
        <f>IFERROR(IF(OR($A108="",NOT(ISNUMBER('Budget'!$C108))),"",'Budget'!$C108),"")</f>
        <v/>
      </c>
      <c r="D108" s="22">
        <f>IFERROR(IF($A108="","",SUMIFS('Commitments'!$D$8:$D$157,'Commitments'!$B$8:$B$157,$A108,'Commitments'!$E$8:$E$157,"&lt;&gt;Cancelled")),"")</f>
        <v/>
      </c>
      <c r="E108" s="22">
        <f>IFERROR(IF($A108="","",SUMIFS('Actuals'!$F$8:$F$157,'Actuals'!$C$8:$C$157,$A108)),"")</f>
        <v/>
      </c>
      <c r="F108" s="22">
        <f>IFERROR(IF(OR($A108="",AND('Budget'!$D108&lt;&gt;"",NOT(ISNUMBER('Budget'!$D108)))),"",IF('Budget'!$D108="",0,'Budget'!$D108)),"")</f>
        <v/>
      </c>
      <c r="G108" s="22">
        <f>IFERROR(IF(OR($A108="",NOT(ISNUMBER($C108)),NOT(ISNUMBER($D108))),"",MAX($C108,$D108)),"")</f>
        <v/>
      </c>
      <c r="H108" s="22">
        <f>IFERROR(IF(OR($A108="",NOT(ISNUMBER($G108)),NOT(ISNUMBER($E108)),NOT(ISNUMBER($F108))),"",MAX(0,$G108-$E108+$F108)),"")</f>
        <v/>
      </c>
      <c r="I108" s="22">
        <f>IFERROR(IF(OR($A108="",NOT(ISNUMBER($E108)),NOT(ISNUMBER($H108))),"",$E108+$H108),"")</f>
        <v/>
      </c>
      <c r="J108" s="22">
        <f>IFERROR(IF(OR($A108="",NOT(ISNUMBER($C108)),NOT(ISNUMBER($I108))),"",$C108-$I108),"")</f>
        <v/>
      </c>
      <c r="K108" s="20">
        <f>IFERROR(IF(OR($A108="",NOT(ISNUMBER($I108)),NOT(ISNUMBER($C108)),NOT(ISNUMBER('Setup'!$B$6))),"",IF($I108-$C108&gt;'Setup'!$B$6,"Review","Within threshold")),"")</f>
        <v/>
      </c>
    </row>
    <row r="109">
      <c r="A109" s="14">
        <f>IFERROR(IF('Budget'!$A109="","",'Budget'!$A109),"")</f>
        <v/>
      </c>
      <c r="B109" s="14">
        <f>IFERROR(IF($A109="","",'Budget'!$B109),"")</f>
        <v/>
      </c>
      <c r="C109" s="22">
        <f>IFERROR(IF(OR($A109="",NOT(ISNUMBER('Budget'!$C109))),"",'Budget'!$C109),"")</f>
        <v/>
      </c>
      <c r="D109" s="22">
        <f>IFERROR(IF($A109="","",SUMIFS('Commitments'!$D$8:$D$157,'Commitments'!$B$8:$B$157,$A109,'Commitments'!$E$8:$E$157,"&lt;&gt;Cancelled")),"")</f>
        <v/>
      </c>
      <c r="E109" s="22">
        <f>IFERROR(IF($A109="","",SUMIFS('Actuals'!$F$8:$F$157,'Actuals'!$C$8:$C$157,$A109)),"")</f>
        <v/>
      </c>
      <c r="F109" s="22">
        <f>IFERROR(IF(OR($A109="",AND('Budget'!$D109&lt;&gt;"",NOT(ISNUMBER('Budget'!$D109)))),"",IF('Budget'!$D109="",0,'Budget'!$D109)),"")</f>
        <v/>
      </c>
      <c r="G109" s="22">
        <f>IFERROR(IF(OR($A109="",NOT(ISNUMBER($C109)),NOT(ISNUMBER($D109))),"",MAX($C109,$D109)),"")</f>
        <v/>
      </c>
      <c r="H109" s="22">
        <f>IFERROR(IF(OR($A109="",NOT(ISNUMBER($G109)),NOT(ISNUMBER($E109)),NOT(ISNUMBER($F109))),"",MAX(0,$G109-$E109+$F109)),"")</f>
        <v/>
      </c>
      <c r="I109" s="22">
        <f>IFERROR(IF(OR($A109="",NOT(ISNUMBER($E109)),NOT(ISNUMBER($H109))),"",$E109+$H109),"")</f>
        <v/>
      </c>
      <c r="J109" s="22">
        <f>IFERROR(IF(OR($A109="",NOT(ISNUMBER($C109)),NOT(ISNUMBER($I109))),"",$C109-$I109),"")</f>
        <v/>
      </c>
      <c r="K109" s="20">
        <f>IFERROR(IF(OR($A109="",NOT(ISNUMBER($I109)),NOT(ISNUMBER($C109)),NOT(ISNUMBER('Setup'!$B$6))),"",IF($I109-$C109&gt;'Setup'!$B$6,"Review","Within threshold")),"")</f>
        <v/>
      </c>
    </row>
    <row r="110">
      <c r="A110" s="14">
        <f>IFERROR(IF('Budget'!$A110="","",'Budget'!$A110),"")</f>
        <v/>
      </c>
      <c r="B110" s="14">
        <f>IFERROR(IF($A110="","",'Budget'!$B110),"")</f>
        <v/>
      </c>
      <c r="C110" s="22">
        <f>IFERROR(IF(OR($A110="",NOT(ISNUMBER('Budget'!$C110))),"",'Budget'!$C110),"")</f>
        <v/>
      </c>
      <c r="D110" s="22">
        <f>IFERROR(IF($A110="","",SUMIFS('Commitments'!$D$8:$D$157,'Commitments'!$B$8:$B$157,$A110,'Commitments'!$E$8:$E$157,"&lt;&gt;Cancelled")),"")</f>
        <v/>
      </c>
      <c r="E110" s="22">
        <f>IFERROR(IF($A110="","",SUMIFS('Actuals'!$F$8:$F$157,'Actuals'!$C$8:$C$157,$A110)),"")</f>
        <v/>
      </c>
      <c r="F110" s="22">
        <f>IFERROR(IF(OR($A110="",AND('Budget'!$D110&lt;&gt;"",NOT(ISNUMBER('Budget'!$D110)))),"",IF('Budget'!$D110="",0,'Budget'!$D110)),"")</f>
        <v/>
      </c>
      <c r="G110" s="22">
        <f>IFERROR(IF(OR($A110="",NOT(ISNUMBER($C110)),NOT(ISNUMBER($D110))),"",MAX($C110,$D110)),"")</f>
        <v/>
      </c>
      <c r="H110" s="22">
        <f>IFERROR(IF(OR($A110="",NOT(ISNUMBER($G110)),NOT(ISNUMBER($E110)),NOT(ISNUMBER($F110))),"",MAX(0,$G110-$E110+$F110)),"")</f>
        <v/>
      </c>
      <c r="I110" s="22">
        <f>IFERROR(IF(OR($A110="",NOT(ISNUMBER($E110)),NOT(ISNUMBER($H110))),"",$E110+$H110),"")</f>
        <v/>
      </c>
      <c r="J110" s="22">
        <f>IFERROR(IF(OR($A110="",NOT(ISNUMBER($C110)),NOT(ISNUMBER($I110))),"",$C110-$I110),"")</f>
        <v/>
      </c>
      <c r="K110" s="20">
        <f>IFERROR(IF(OR($A110="",NOT(ISNUMBER($I110)),NOT(ISNUMBER($C110)),NOT(ISNUMBER('Setup'!$B$6))),"",IF($I110-$C110&gt;'Setup'!$B$6,"Review","Within threshold")),"")</f>
        <v/>
      </c>
    </row>
    <row r="111">
      <c r="A111" s="14">
        <f>IFERROR(IF('Budget'!$A111="","",'Budget'!$A111),"")</f>
        <v/>
      </c>
      <c r="B111" s="14">
        <f>IFERROR(IF($A111="","",'Budget'!$B111),"")</f>
        <v/>
      </c>
      <c r="C111" s="22">
        <f>IFERROR(IF(OR($A111="",NOT(ISNUMBER('Budget'!$C111))),"",'Budget'!$C111),"")</f>
        <v/>
      </c>
      <c r="D111" s="22">
        <f>IFERROR(IF($A111="","",SUMIFS('Commitments'!$D$8:$D$157,'Commitments'!$B$8:$B$157,$A111,'Commitments'!$E$8:$E$157,"&lt;&gt;Cancelled")),"")</f>
        <v/>
      </c>
      <c r="E111" s="22">
        <f>IFERROR(IF($A111="","",SUMIFS('Actuals'!$F$8:$F$157,'Actuals'!$C$8:$C$157,$A111)),"")</f>
        <v/>
      </c>
      <c r="F111" s="22">
        <f>IFERROR(IF(OR($A111="",AND('Budget'!$D111&lt;&gt;"",NOT(ISNUMBER('Budget'!$D111)))),"",IF('Budget'!$D111="",0,'Budget'!$D111)),"")</f>
        <v/>
      </c>
      <c r="G111" s="22">
        <f>IFERROR(IF(OR($A111="",NOT(ISNUMBER($C111)),NOT(ISNUMBER($D111))),"",MAX($C111,$D111)),"")</f>
        <v/>
      </c>
      <c r="H111" s="22">
        <f>IFERROR(IF(OR($A111="",NOT(ISNUMBER($G111)),NOT(ISNUMBER($E111)),NOT(ISNUMBER($F111))),"",MAX(0,$G111-$E111+$F111)),"")</f>
        <v/>
      </c>
      <c r="I111" s="22">
        <f>IFERROR(IF(OR($A111="",NOT(ISNUMBER($E111)),NOT(ISNUMBER($H111))),"",$E111+$H111),"")</f>
        <v/>
      </c>
      <c r="J111" s="22">
        <f>IFERROR(IF(OR($A111="",NOT(ISNUMBER($C111)),NOT(ISNUMBER($I111))),"",$C111-$I111),"")</f>
        <v/>
      </c>
      <c r="K111" s="20">
        <f>IFERROR(IF(OR($A111="",NOT(ISNUMBER($I111)),NOT(ISNUMBER($C111)),NOT(ISNUMBER('Setup'!$B$6))),"",IF($I111-$C111&gt;'Setup'!$B$6,"Review","Within threshold")),"")</f>
        <v/>
      </c>
    </row>
    <row r="112">
      <c r="A112" s="14">
        <f>IFERROR(IF('Budget'!$A112="","",'Budget'!$A112),"")</f>
        <v/>
      </c>
      <c r="B112" s="14">
        <f>IFERROR(IF($A112="","",'Budget'!$B112),"")</f>
        <v/>
      </c>
      <c r="C112" s="22">
        <f>IFERROR(IF(OR($A112="",NOT(ISNUMBER('Budget'!$C112))),"",'Budget'!$C112),"")</f>
        <v/>
      </c>
      <c r="D112" s="22">
        <f>IFERROR(IF($A112="","",SUMIFS('Commitments'!$D$8:$D$157,'Commitments'!$B$8:$B$157,$A112,'Commitments'!$E$8:$E$157,"&lt;&gt;Cancelled")),"")</f>
        <v/>
      </c>
      <c r="E112" s="22">
        <f>IFERROR(IF($A112="","",SUMIFS('Actuals'!$F$8:$F$157,'Actuals'!$C$8:$C$157,$A112)),"")</f>
        <v/>
      </c>
      <c r="F112" s="22">
        <f>IFERROR(IF(OR($A112="",AND('Budget'!$D112&lt;&gt;"",NOT(ISNUMBER('Budget'!$D112)))),"",IF('Budget'!$D112="",0,'Budget'!$D112)),"")</f>
        <v/>
      </c>
      <c r="G112" s="22">
        <f>IFERROR(IF(OR($A112="",NOT(ISNUMBER($C112)),NOT(ISNUMBER($D112))),"",MAX($C112,$D112)),"")</f>
        <v/>
      </c>
      <c r="H112" s="22">
        <f>IFERROR(IF(OR($A112="",NOT(ISNUMBER($G112)),NOT(ISNUMBER($E112)),NOT(ISNUMBER($F112))),"",MAX(0,$G112-$E112+$F112)),"")</f>
        <v/>
      </c>
      <c r="I112" s="22">
        <f>IFERROR(IF(OR($A112="",NOT(ISNUMBER($E112)),NOT(ISNUMBER($H112))),"",$E112+$H112),"")</f>
        <v/>
      </c>
      <c r="J112" s="22">
        <f>IFERROR(IF(OR($A112="",NOT(ISNUMBER($C112)),NOT(ISNUMBER($I112))),"",$C112-$I112),"")</f>
        <v/>
      </c>
      <c r="K112" s="20">
        <f>IFERROR(IF(OR($A112="",NOT(ISNUMBER($I112)),NOT(ISNUMBER($C112)),NOT(ISNUMBER('Setup'!$B$6))),"",IF($I112-$C112&gt;'Setup'!$B$6,"Review","Within threshold")),"")</f>
        <v/>
      </c>
    </row>
    <row r="113">
      <c r="A113" s="14">
        <f>IFERROR(IF('Budget'!$A113="","",'Budget'!$A113),"")</f>
        <v/>
      </c>
      <c r="B113" s="14">
        <f>IFERROR(IF($A113="","",'Budget'!$B113),"")</f>
        <v/>
      </c>
      <c r="C113" s="22">
        <f>IFERROR(IF(OR($A113="",NOT(ISNUMBER('Budget'!$C113))),"",'Budget'!$C113),"")</f>
        <v/>
      </c>
      <c r="D113" s="22">
        <f>IFERROR(IF($A113="","",SUMIFS('Commitments'!$D$8:$D$157,'Commitments'!$B$8:$B$157,$A113,'Commitments'!$E$8:$E$157,"&lt;&gt;Cancelled")),"")</f>
        <v/>
      </c>
      <c r="E113" s="22">
        <f>IFERROR(IF($A113="","",SUMIFS('Actuals'!$F$8:$F$157,'Actuals'!$C$8:$C$157,$A113)),"")</f>
        <v/>
      </c>
      <c r="F113" s="22">
        <f>IFERROR(IF(OR($A113="",AND('Budget'!$D113&lt;&gt;"",NOT(ISNUMBER('Budget'!$D113)))),"",IF('Budget'!$D113="",0,'Budget'!$D113)),"")</f>
        <v/>
      </c>
      <c r="G113" s="22">
        <f>IFERROR(IF(OR($A113="",NOT(ISNUMBER($C113)),NOT(ISNUMBER($D113))),"",MAX($C113,$D113)),"")</f>
        <v/>
      </c>
      <c r="H113" s="22">
        <f>IFERROR(IF(OR($A113="",NOT(ISNUMBER($G113)),NOT(ISNUMBER($E113)),NOT(ISNUMBER($F113))),"",MAX(0,$G113-$E113+$F113)),"")</f>
        <v/>
      </c>
      <c r="I113" s="22">
        <f>IFERROR(IF(OR($A113="",NOT(ISNUMBER($E113)),NOT(ISNUMBER($H113))),"",$E113+$H113),"")</f>
        <v/>
      </c>
      <c r="J113" s="22">
        <f>IFERROR(IF(OR($A113="",NOT(ISNUMBER($C113)),NOT(ISNUMBER($I113))),"",$C113-$I113),"")</f>
        <v/>
      </c>
      <c r="K113" s="20">
        <f>IFERROR(IF(OR($A113="",NOT(ISNUMBER($I113)),NOT(ISNUMBER($C113)),NOT(ISNUMBER('Setup'!$B$6))),"",IF($I113-$C113&gt;'Setup'!$B$6,"Review","Within threshold")),"")</f>
        <v/>
      </c>
    </row>
    <row r="114">
      <c r="A114" s="14">
        <f>IFERROR(IF('Budget'!$A114="","",'Budget'!$A114),"")</f>
        <v/>
      </c>
      <c r="B114" s="14">
        <f>IFERROR(IF($A114="","",'Budget'!$B114),"")</f>
        <v/>
      </c>
      <c r="C114" s="22">
        <f>IFERROR(IF(OR($A114="",NOT(ISNUMBER('Budget'!$C114))),"",'Budget'!$C114),"")</f>
        <v/>
      </c>
      <c r="D114" s="22">
        <f>IFERROR(IF($A114="","",SUMIFS('Commitments'!$D$8:$D$157,'Commitments'!$B$8:$B$157,$A114,'Commitments'!$E$8:$E$157,"&lt;&gt;Cancelled")),"")</f>
        <v/>
      </c>
      <c r="E114" s="22">
        <f>IFERROR(IF($A114="","",SUMIFS('Actuals'!$F$8:$F$157,'Actuals'!$C$8:$C$157,$A114)),"")</f>
        <v/>
      </c>
      <c r="F114" s="22">
        <f>IFERROR(IF(OR($A114="",AND('Budget'!$D114&lt;&gt;"",NOT(ISNUMBER('Budget'!$D114)))),"",IF('Budget'!$D114="",0,'Budget'!$D114)),"")</f>
        <v/>
      </c>
      <c r="G114" s="22">
        <f>IFERROR(IF(OR($A114="",NOT(ISNUMBER($C114)),NOT(ISNUMBER($D114))),"",MAX($C114,$D114)),"")</f>
        <v/>
      </c>
      <c r="H114" s="22">
        <f>IFERROR(IF(OR($A114="",NOT(ISNUMBER($G114)),NOT(ISNUMBER($E114)),NOT(ISNUMBER($F114))),"",MAX(0,$G114-$E114+$F114)),"")</f>
        <v/>
      </c>
      <c r="I114" s="22">
        <f>IFERROR(IF(OR($A114="",NOT(ISNUMBER($E114)),NOT(ISNUMBER($H114))),"",$E114+$H114),"")</f>
        <v/>
      </c>
      <c r="J114" s="22">
        <f>IFERROR(IF(OR($A114="",NOT(ISNUMBER($C114)),NOT(ISNUMBER($I114))),"",$C114-$I114),"")</f>
        <v/>
      </c>
      <c r="K114" s="20">
        <f>IFERROR(IF(OR($A114="",NOT(ISNUMBER($I114)),NOT(ISNUMBER($C114)),NOT(ISNUMBER('Setup'!$B$6))),"",IF($I114-$C114&gt;'Setup'!$B$6,"Review","Within threshold")),"")</f>
        <v/>
      </c>
    </row>
    <row r="115">
      <c r="A115" s="14">
        <f>IFERROR(IF('Budget'!$A115="","",'Budget'!$A115),"")</f>
        <v/>
      </c>
      <c r="B115" s="14">
        <f>IFERROR(IF($A115="","",'Budget'!$B115),"")</f>
        <v/>
      </c>
      <c r="C115" s="22">
        <f>IFERROR(IF(OR($A115="",NOT(ISNUMBER('Budget'!$C115))),"",'Budget'!$C115),"")</f>
        <v/>
      </c>
      <c r="D115" s="22">
        <f>IFERROR(IF($A115="","",SUMIFS('Commitments'!$D$8:$D$157,'Commitments'!$B$8:$B$157,$A115,'Commitments'!$E$8:$E$157,"&lt;&gt;Cancelled")),"")</f>
        <v/>
      </c>
      <c r="E115" s="22">
        <f>IFERROR(IF($A115="","",SUMIFS('Actuals'!$F$8:$F$157,'Actuals'!$C$8:$C$157,$A115)),"")</f>
        <v/>
      </c>
      <c r="F115" s="22">
        <f>IFERROR(IF(OR($A115="",AND('Budget'!$D115&lt;&gt;"",NOT(ISNUMBER('Budget'!$D115)))),"",IF('Budget'!$D115="",0,'Budget'!$D115)),"")</f>
        <v/>
      </c>
      <c r="G115" s="22">
        <f>IFERROR(IF(OR($A115="",NOT(ISNUMBER($C115)),NOT(ISNUMBER($D115))),"",MAX($C115,$D115)),"")</f>
        <v/>
      </c>
      <c r="H115" s="22">
        <f>IFERROR(IF(OR($A115="",NOT(ISNUMBER($G115)),NOT(ISNUMBER($E115)),NOT(ISNUMBER($F115))),"",MAX(0,$G115-$E115+$F115)),"")</f>
        <v/>
      </c>
      <c r="I115" s="22">
        <f>IFERROR(IF(OR($A115="",NOT(ISNUMBER($E115)),NOT(ISNUMBER($H115))),"",$E115+$H115),"")</f>
        <v/>
      </c>
      <c r="J115" s="22">
        <f>IFERROR(IF(OR($A115="",NOT(ISNUMBER($C115)),NOT(ISNUMBER($I115))),"",$C115-$I115),"")</f>
        <v/>
      </c>
      <c r="K115" s="20">
        <f>IFERROR(IF(OR($A115="",NOT(ISNUMBER($I115)),NOT(ISNUMBER($C115)),NOT(ISNUMBER('Setup'!$B$6))),"",IF($I115-$C115&gt;'Setup'!$B$6,"Review","Within threshold")),"")</f>
        <v/>
      </c>
    </row>
    <row r="116">
      <c r="A116" s="14">
        <f>IFERROR(IF('Budget'!$A116="","",'Budget'!$A116),"")</f>
        <v/>
      </c>
      <c r="B116" s="14">
        <f>IFERROR(IF($A116="","",'Budget'!$B116),"")</f>
        <v/>
      </c>
      <c r="C116" s="22">
        <f>IFERROR(IF(OR($A116="",NOT(ISNUMBER('Budget'!$C116))),"",'Budget'!$C116),"")</f>
        <v/>
      </c>
      <c r="D116" s="22">
        <f>IFERROR(IF($A116="","",SUMIFS('Commitments'!$D$8:$D$157,'Commitments'!$B$8:$B$157,$A116,'Commitments'!$E$8:$E$157,"&lt;&gt;Cancelled")),"")</f>
        <v/>
      </c>
      <c r="E116" s="22">
        <f>IFERROR(IF($A116="","",SUMIFS('Actuals'!$F$8:$F$157,'Actuals'!$C$8:$C$157,$A116)),"")</f>
        <v/>
      </c>
      <c r="F116" s="22">
        <f>IFERROR(IF(OR($A116="",AND('Budget'!$D116&lt;&gt;"",NOT(ISNUMBER('Budget'!$D116)))),"",IF('Budget'!$D116="",0,'Budget'!$D116)),"")</f>
        <v/>
      </c>
      <c r="G116" s="22">
        <f>IFERROR(IF(OR($A116="",NOT(ISNUMBER($C116)),NOT(ISNUMBER($D116))),"",MAX($C116,$D116)),"")</f>
        <v/>
      </c>
      <c r="H116" s="22">
        <f>IFERROR(IF(OR($A116="",NOT(ISNUMBER($G116)),NOT(ISNUMBER($E116)),NOT(ISNUMBER($F116))),"",MAX(0,$G116-$E116+$F116)),"")</f>
        <v/>
      </c>
      <c r="I116" s="22">
        <f>IFERROR(IF(OR($A116="",NOT(ISNUMBER($E116)),NOT(ISNUMBER($H116))),"",$E116+$H116),"")</f>
        <v/>
      </c>
      <c r="J116" s="22">
        <f>IFERROR(IF(OR($A116="",NOT(ISNUMBER($C116)),NOT(ISNUMBER($I116))),"",$C116-$I116),"")</f>
        <v/>
      </c>
      <c r="K116" s="20">
        <f>IFERROR(IF(OR($A116="",NOT(ISNUMBER($I116)),NOT(ISNUMBER($C116)),NOT(ISNUMBER('Setup'!$B$6))),"",IF($I116-$C116&gt;'Setup'!$B$6,"Review","Within threshold")),"")</f>
        <v/>
      </c>
    </row>
    <row r="117">
      <c r="A117" s="14">
        <f>IFERROR(IF('Budget'!$A117="","",'Budget'!$A117),"")</f>
        <v/>
      </c>
      <c r="B117" s="14">
        <f>IFERROR(IF($A117="","",'Budget'!$B117),"")</f>
        <v/>
      </c>
      <c r="C117" s="22">
        <f>IFERROR(IF(OR($A117="",NOT(ISNUMBER('Budget'!$C117))),"",'Budget'!$C117),"")</f>
        <v/>
      </c>
      <c r="D117" s="22">
        <f>IFERROR(IF($A117="","",SUMIFS('Commitments'!$D$8:$D$157,'Commitments'!$B$8:$B$157,$A117,'Commitments'!$E$8:$E$157,"&lt;&gt;Cancelled")),"")</f>
        <v/>
      </c>
      <c r="E117" s="22">
        <f>IFERROR(IF($A117="","",SUMIFS('Actuals'!$F$8:$F$157,'Actuals'!$C$8:$C$157,$A117)),"")</f>
        <v/>
      </c>
      <c r="F117" s="22">
        <f>IFERROR(IF(OR($A117="",AND('Budget'!$D117&lt;&gt;"",NOT(ISNUMBER('Budget'!$D117)))),"",IF('Budget'!$D117="",0,'Budget'!$D117)),"")</f>
        <v/>
      </c>
      <c r="G117" s="22">
        <f>IFERROR(IF(OR($A117="",NOT(ISNUMBER($C117)),NOT(ISNUMBER($D117))),"",MAX($C117,$D117)),"")</f>
        <v/>
      </c>
      <c r="H117" s="22">
        <f>IFERROR(IF(OR($A117="",NOT(ISNUMBER($G117)),NOT(ISNUMBER($E117)),NOT(ISNUMBER($F117))),"",MAX(0,$G117-$E117+$F117)),"")</f>
        <v/>
      </c>
      <c r="I117" s="22">
        <f>IFERROR(IF(OR($A117="",NOT(ISNUMBER($E117)),NOT(ISNUMBER($H117))),"",$E117+$H117),"")</f>
        <v/>
      </c>
      <c r="J117" s="22">
        <f>IFERROR(IF(OR($A117="",NOT(ISNUMBER($C117)),NOT(ISNUMBER($I117))),"",$C117-$I117),"")</f>
        <v/>
      </c>
      <c r="K117" s="20">
        <f>IFERROR(IF(OR($A117="",NOT(ISNUMBER($I117)),NOT(ISNUMBER($C117)),NOT(ISNUMBER('Setup'!$B$6))),"",IF($I117-$C117&gt;'Setup'!$B$6,"Review","Within threshold")),"")</f>
        <v/>
      </c>
    </row>
    <row r="118">
      <c r="A118" s="14">
        <f>IFERROR(IF('Budget'!$A118="","",'Budget'!$A118),"")</f>
        <v/>
      </c>
      <c r="B118" s="14">
        <f>IFERROR(IF($A118="","",'Budget'!$B118),"")</f>
        <v/>
      </c>
      <c r="C118" s="22">
        <f>IFERROR(IF(OR($A118="",NOT(ISNUMBER('Budget'!$C118))),"",'Budget'!$C118),"")</f>
        <v/>
      </c>
      <c r="D118" s="22">
        <f>IFERROR(IF($A118="","",SUMIFS('Commitments'!$D$8:$D$157,'Commitments'!$B$8:$B$157,$A118,'Commitments'!$E$8:$E$157,"&lt;&gt;Cancelled")),"")</f>
        <v/>
      </c>
      <c r="E118" s="22">
        <f>IFERROR(IF($A118="","",SUMIFS('Actuals'!$F$8:$F$157,'Actuals'!$C$8:$C$157,$A118)),"")</f>
        <v/>
      </c>
      <c r="F118" s="22">
        <f>IFERROR(IF(OR($A118="",AND('Budget'!$D118&lt;&gt;"",NOT(ISNUMBER('Budget'!$D118)))),"",IF('Budget'!$D118="",0,'Budget'!$D118)),"")</f>
        <v/>
      </c>
      <c r="G118" s="22">
        <f>IFERROR(IF(OR($A118="",NOT(ISNUMBER($C118)),NOT(ISNUMBER($D118))),"",MAX($C118,$D118)),"")</f>
        <v/>
      </c>
      <c r="H118" s="22">
        <f>IFERROR(IF(OR($A118="",NOT(ISNUMBER($G118)),NOT(ISNUMBER($E118)),NOT(ISNUMBER($F118))),"",MAX(0,$G118-$E118+$F118)),"")</f>
        <v/>
      </c>
      <c r="I118" s="22">
        <f>IFERROR(IF(OR($A118="",NOT(ISNUMBER($E118)),NOT(ISNUMBER($H118))),"",$E118+$H118),"")</f>
        <v/>
      </c>
      <c r="J118" s="22">
        <f>IFERROR(IF(OR($A118="",NOT(ISNUMBER($C118)),NOT(ISNUMBER($I118))),"",$C118-$I118),"")</f>
        <v/>
      </c>
      <c r="K118" s="20">
        <f>IFERROR(IF(OR($A118="",NOT(ISNUMBER($I118)),NOT(ISNUMBER($C118)),NOT(ISNUMBER('Setup'!$B$6))),"",IF($I118-$C118&gt;'Setup'!$B$6,"Review","Within threshold")),"")</f>
        <v/>
      </c>
    </row>
    <row r="119">
      <c r="A119" s="14">
        <f>IFERROR(IF('Budget'!$A119="","",'Budget'!$A119),"")</f>
        <v/>
      </c>
      <c r="B119" s="14">
        <f>IFERROR(IF($A119="","",'Budget'!$B119),"")</f>
        <v/>
      </c>
      <c r="C119" s="22">
        <f>IFERROR(IF(OR($A119="",NOT(ISNUMBER('Budget'!$C119))),"",'Budget'!$C119),"")</f>
        <v/>
      </c>
      <c r="D119" s="22">
        <f>IFERROR(IF($A119="","",SUMIFS('Commitments'!$D$8:$D$157,'Commitments'!$B$8:$B$157,$A119,'Commitments'!$E$8:$E$157,"&lt;&gt;Cancelled")),"")</f>
        <v/>
      </c>
      <c r="E119" s="22">
        <f>IFERROR(IF($A119="","",SUMIFS('Actuals'!$F$8:$F$157,'Actuals'!$C$8:$C$157,$A119)),"")</f>
        <v/>
      </c>
      <c r="F119" s="22">
        <f>IFERROR(IF(OR($A119="",AND('Budget'!$D119&lt;&gt;"",NOT(ISNUMBER('Budget'!$D119)))),"",IF('Budget'!$D119="",0,'Budget'!$D119)),"")</f>
        <v/>
      </c>
      <c r="G119" s="22">
        <f>IFERROR(IF(OR($A119="",NOT(ISNUMBER($C119)),NOT(ISNUMBER($D119))),"",MAX($C119,$D119)),"")</f>
        <v/>
      </c>
      <c r="H119" s="22">
        <f>IFERROR(IF(OR($A119="",NOT(ISNUMBER($G119)),NOT(ISNUMBER($E119)),NOT(ISNUMBER($F119))),"",MAX(0,$G119-$E119+$F119)),"")</f>
        <v/>
      </c>
      <c r="I119" s="22">
        <f>IFERROR(IF(OR($A119="",NOT(ISNUMBER($E119)),NOT(ISNUMBER($H119))),"",$E119+$H119),"")</f>
        <v/>
      </c>
      <c r="J119" s="22">
        <f>IFERROR(IF(OR($A119="",NOT(ISNUMBER($C119)),NOT(ISNUMBER($I119))),"",$C119-$I119),"")</f>
        <v/>
      </c>
      <c r="K119" s="20">
        <f>IFERROR(IF(OR($A119="",NOT(ISNUMBER($I119)),NOT(ISNUMBER($C119)),NOT(ISNUMBER('Setup'!$B$6))),"",IF($I119-$C119&gt;'Setup'!$B$6,"Review","Within threshold")),"")</f>
        <v/>
      </c>
    </row>
    <row r="120">
      <c r="A120" s="14">
        <f>IFERROR(IF('Budget'!$A120="","",'Budget'!$A120),"")</f>
        <v/>
      </c>
      <c r="B120" s="14">
        <f>IFERROR(IF($A120="","",'Budget'!$B120),"")</f>
        <v/>
      </c>
      <c r="C120" s="22">
        <f>IFERROR(IF(OR($A120="",NOT(ISNUMBER('Budget'!$C120))),"",'Budget'!$C120),"")</f>
        <v/>
      </c>
      <c r="D120" s="22">
        <f>IFERROR(IF($A120="","",SUMIFS('Commitments'!$D$8:$D$157,'Commitments'!$B$8:$B$157,$A120,'Commitments'!$E$8:$E$157,"&lt;&gt;Cancelled")),"")</f>
        <v/>
      </c>
      <c r="E120" s="22">
        <f>IFERROR(IF($A120="","",SUMIFS('Actuals'!$F$8:$F$157,'Actuals'!$C$8:$C$157,$A120)),"")</f>
        <v/>
      </c>
      <c r="F120" s="22">
        <f>IFERROR(IF(OR($A120="",AND('Budget'!$D120&lt;&gt;"",NOT(ISNUMBER('Budget'!$D120)))),"",IF('Budget'!$D120="",0,'Budget'!$D120)),"")</f>
        <v/>
      </c>
      <c r="G120" s="22">
        <f>IFERROR(IF(OR($A120="",NOT(ISNUMBER($C120)),NOT(ISNUMBER($D120))),"",MAX($C120,$D120)),"")</f>
        <v/>
      </c>
      <c r="H120" s="22">
        <f>IFERROR(IF(OR($A120="",NOT(ISNUMBER($G120)),NOT(ISNUMBER($E120)),NOT(ISNUMBER($F120))),"",MAX(0,$G120-$E120+$F120)),"")</f>
        <v/>
      </c>
      <c r="I120" s="22">
        <f>IFERROR(IF(OR($A120="",NOT(ISNUMBER($E120)),NOT(ISNUMBER($H120))),"",$E120+$H120),"")</f>
        <v/>
      </c>
      <c r="J120" s="22">
        <f>IFERROR(IF(OR($A120="",NOT(ISNUMBER($C120)),NOT(ISNUMBER($I120))),"",$C120-$I120),"")</f>
        <v/>
      </c>
      <c r="K120" s="20">
        <f>IFERROR(IF(OR($A120="",NOT(ISNUMBER($I120)),NOT(ISNUMBER($C120)),NOT(ISNUMBER('Setup'!$B$6))),"",IF($I120-$C120&gt;'Setup'!$B$6,"Review","Within threshold")),"")</f>
        <v/>
      </c>
    </row>
    <row r="121">
      <c r="A121" s="14">
        <f>IFERROR(IF('Budget'!$A121="","",'Budget'!$A121),"")</f>
        <v/>
      </c>
      <c r="B121" s="14">
        <f>IFERROR(IF($A121="","",'Budget'!$B121),"")</f>
        <v/>
      </c>
      <c r="C121" s="22">
        <f>IFERROR(IF(OR($A121="",NOT(ISNUMBER('Budget'!$C121))),"",'Budget'!$C121),"")</f>
        <v/>
      </c>
      <c r="D121" s="22">
        <f>IFERROR(IF($A121="","",SUMIFS('Commitments'!$D$8:$D$157,'Commitments'!$B$8:$B$157,$A121,'Commitments'!$E$8:$E$157,"&lt;&gt;Cancelled")),"")</f>
        <v/>
      </c>
      <c r="E121" s="22">
        <f>IFERROR(IF($A121="","",SUMIFS('Actuals'!$F$8:$F$157,'Actuals'!$C$8:$C$157,$A121)),"")</f>
        <v/>
      </c>
      <c r="F121" s="22">
        <f>IFERROR(IF(OR($A121="",AND('Budget'!$D121&lt;&gt;"",NOT(ISNUMBER('Budget'!$D121)))),"",IF('Budget'!$D121="",0,'Budget'!$D121)),"")</f>
        <v/>
      </c>
      <c r="G121" s="22">
        <f>IFERROR(IF(OR($A121="",NOT(ISNUMBER($C121)),NOT(ISNUMBER($D121))),"",MAX($C121,$D121)),"")</f>
        <v/>
      </c>
      <c r="H121" s="22">
        <f>IFERROR(IF(OR($A121="",NOT(ISNUMBER($G121)),NOT(ISNUMBER($E121)),NOT(ISNUMBER($F121))),"",MAX(0,$G121-$E121+$F121)),"")</f>
        <v/>
      </c>
      <c r="I121" s="22">
        <f>IFERROR(IF(OR($A121="",NOT(ISNUMBER($E121)),NOT(ISNUMBER($H121))),"",$E121+$H121),"")</f>
        <v/>
      </c>
      <c r="J121" s="22">
        <f>IFERROR(IF(OR($A121="",NOT(ISNUMBER($C121)),NOT(ISNUMBER($I121))),"",$C121-$I121),"")</f>
        <v/>
      </c>
      <c r="K121" s="20">
        <f>IFERROR(IF(OR($A121="",NOT(ISNUMBER($I121)),NOT(ISNUMBER($C121)),NOT(ISNUMBER('Setup'!$B$6))),"",IF($I121-$C121&gt;'Setup'!$B$6,"Review","Within threshold")),"")</f>
        <v/>
      </c>
    </row>
    <row r="122">
      <c r="A122" s="14">
        <f>IFERROR(IF('Budget'!$A122="","",'Budget'!$A122),"")</f>
        <v/>
      </c>
      <c r="B122" s="14">
        <f>IFERROR(IF($A122="","",'Budget'!$B122),"")</f>
        <v/>
      </c>
      <c r="C122" s="22">
        <f>IFERROR(IF(OR($A122="",NOT(ISNUMBER('Budget'!$C122))),"",'Budget'!$C122),"")</f>
        <v/>
      </c>
      <c r="D122" s="22">
        <f>IFERROR(IF($A122="","",SUMIFS('Commitments'!$D$8:$D$157,'Commitments'!$B$8:$B$157,$A122,'Commitments'!$E$8:$E$157,"&lt;&gt;Cancelled")),"")</f>
        <v/>
      </c>
      <c r="E122" s="22">
        <f>IFERROR(IF($A122="","",SUMIFS('Actuals'!$F$8:$F$157,'Actuals'!$C$8:$C$157,$A122)),"")</f>
        <v/>
      </c>
      <c r="F122" s="22">
        <f>IFERROR(IF(OR($A122="",AND('Budget'!$D122&lt;&gt;"",NOT(ISNUMBER('Budget'!$D122)))),"",IF('Budget'!$D122="",0,'Budget'!$D122)),"")</f>
        <v/>
      </c>
      <c r="G122" s="22">
        <f>IFERROR(IF(OR($A122="",NOT(ISNUMBER($C122)),NOT(ISNUMBER($D122))),"",MAX($C122,$D122)),"")</f>
        <v/>
      </c>
      <c r="H122" s="22">
        <f>IFERROR(IF(OR($A122="",NOT(ISNUMBER($G122)),NOT(ISNUMBER($E122)),NOT(ISNUMBER($F122))),"",MAX(0,$G122-$E122+$F122)),"")</f>
        <v/>
      </c>
      <c r="I122" s="22">
        <f>IFERROR(IF(OR($A122="",NOT(ISNUMBER($E122)),NOT(ISNUMBER($H122))),"",$E122+$H122),"")</f>
        <v/>
      </c>
      <c r="J122" s="22">
        <f>IFERROR(IF(OR($A122="",NOT(ISNUMBER($C122)),NOT(ISNUMBER($I122))),"",$C122-$I122),"")</f>
        <v/>
      </c>
      <c r="K122" s="20">
        <f>IFERROR(IF(OR($A122="",NOT(ISNUMBER($I122)),NOT(ISNUMBER($C122)),NOT(ISNUMBER('Setup'!$B$6))),"",IF($I122-$C122&gt;'Setup'!$B$6,"Review","Within threshold")),"")</f>
        <v/>
      </c>
    </row>
    <row r="123">
      <c r="A123" s="14">
        <f>IFERROR(IF('Budget'!$A123="","",'Budget'!$A123),"")</f>
        <v/>
      </c>
      <c r="B123" s="14">
        <f>IFERROR(IF($A123="","",'Budget'!$B123),"")</f>
        <v/>
      </c>
      <c r="C123" s="22">
        <f>IFERROR(IF(OR($A123="",NOT(ISNUMBER('Budget'!$C123))),"",'Budget'!$C123),"")</f>
        <v/>
      </c>
      <c r="D123" s="22">
        <f>IFERROR(IF($A123="","",SUMIFS('Commitments'!$D$8:$D$157,'Commitments'!$B$8:$B$157,$A123,'Commitments'!$E$8:$E$157,"&lt;&gt;Cancelled")),"")</f>
        <v/>
      </c>
      <c r="E123" s="22">
        <f>IFERROR(IF($A123="","",SUMIFS('Actuals'!$F$8:$F$157,'Actuals'!$C$8:$C$157,$A123)),"")</f>
        <v/>
      </c>
      <c r="F123" s="22">
        <f>IFERROR(IF(OR($A123="",AND('Budget'!$D123&lt;&gt;"",NOT(ISNUMBER('Budget'!$D123)))),"",IF('Budget'!$D123="",0,'Budget'!$D123)),"")</f>
        <v/>
      </c>
      <c r="G123" s="22">
        <f>IFERROR(IF(OR($A123="",NOT(ISNUMBER($C123)),NOT(ISNUMBER($D123))),"",MAX($C123,$D123)),"")</f>
        <v/>
      </c>
      <c r="H123" s="22">
        <f>IFERROR(IF(OR($A123="",NOT(ISNUMBER($G123)),NOT(ISNUMBER($E123)),NOT(ISNUMBER($F123))),"",MAX(0,$G123-$E123+$F123)),"")</f>
        <v/>
      </c>
      <c r="I123" s="22">
        <f>IFERROR(IF(OR($A123="",NOT(ISNUMBER($E123)),NOT(ISNUMBER($H123))),"",$E123+$H123),"")</f>
        <v/>
      </c>
      <c r="J123" s="22">
        <f>IFERROR(IF(OR($A123="",NOT(ISNUMBER($C123)),NOT(ISNUMBER($I123))),"",$C123-$I123),"")</f>
        <v/>
      </c>
      <c r="K123" s="20">
        <f>IFERROR(IF(OR($A123="",NOT(ISNUMBER($I123)),NOT(ISNUMBER($C123)),NOT(ISNUMBER('Setup'!$B$6))),"",IF($I123-$C123&gt;'Setup'!$B$6,"Review","Within threshold")),"")</f>
        <v/>
      </c>
    </row>
    <row r="124">
      <c r="A124" s="14">
        <f>IFERROR(IF('Budget'!$A124="","",'Budget'!$A124),"")</f>
        <v/>
      </c>
      <c r="B124" s="14">
        <f>IFERROR(IF($A124="","",'Budget'!$B124),"")</f>
        <v/>
      </c>
      <c r="C124" s="22">
        <f>IFERROR(IF(OR($A124="",NOT(ISNUMBER('Budget'!$C124))),"",'Budget'!$C124),"")</f>
        <v/>
      </c>
      <c r="D124" s="22">
        <f>IFERROR(IF($A124="","",SUMIFS('Commitments'!$D$8:$D$157,'Commitments'!$B$8:$B$157,$A124,'Commitments'!$E$8:$E$157,"&lt;&gt;Cancelled")),"")</f>
        <v/>
      </c>
      <c r="E124" s="22">
        <f>IFERROR(IF($A124="","",SUMIFS('Actuals'!$F$8:$F$157,'Actuals'!$C$8:$C$157,$A124)),"")</f>
        <v/>
      </c>
      <c r="F124" s="22">
        <f>IFERROR(IF(OR($A124="",AND('Budget'!$D124&lt;&gt;"",NOT(ISNUMBER('Budget'!$D124)))),"",IF('Budget'!$D124="",0,'Budget'!$D124)),"")</f>
        <v/>
      </c>
      <c r="G124" s="22">
        <f>IFERROR(IF(OR($A124="",NOT(ISNUMBER($C124)),NOT(ISNUMBER($D124))),"",MAX($C124,$D124)),"")</f>
        <v/>
      </c>
      <c r="H124" s="22">
        <f>IFERROR(IF(OR($A124="",NOT(ISNUMBER($G124)),NOT(ISNUMBER($E124)),NOT(ISNUMBER($F124))),"",MAX(0,$G124-$E124+$F124)),"")</f>
        <v/>
      </c>
      <c r="I124" s="22">
        <f>IFERROR(IF(OR($A124="",NOT(ISNUMBER($E124)),NOT(ISNUMBER($H124))),"",$E124+$H124),"")</f>
        <v/>
      </c>
      <c r="J124" s="22">
        <f>IFERROR(IF(OR($A124="",NOT(ISNUMBER($C124)),NOT(ISNUMBER($I124))),"",$C124-$I124),"")</f>
        <v/>
      </c>
      <c r="K124" s="20">
        <f>IFERROR(IF(OR($A124="",NOT(ISNUMBER($I124)),NOT(ISNUMBER($C124)),NOT(ISNUMBER('Setup'!$B$6))),"",IF($I124-$C124&gt;'Setup'!$B$6,"Review","Within threshold")),"")</f>
        <v/>
      </c>
    </row>
    <row r="125">
      <c r="A125" s="14">
        <f>IFERROR(IF('Budget'!$A125="","",'Budget'!$A125),"")</f>
        <v/>
      </c>
      <c r="B125" s="14">
        <f>IFERROR(IF($A125="","",'Budget'!$B125),"")</f>
        <v/>
      </c>
      <c r="C125" s="22">
        <f>IFERROR(IF(OR($A125="",NOT(ISNUMBER('Budget'!$C125))),"",'Budget'!$C125),"")</f>
        <v/>
      </c>
      <c r="D125" s="22">
        <f>IFERROR(IF($A125="","",SUMIFS('Commitments'!$D$8:$D$157,'Commitments'!$B$8:$B$157,$A125,'Commitments'!$E$8:$E$157,"&lt;&gt;Cancelled")),"")</f>
        <v/>
      </c>
      <c r="E125" s="22">
        <f>IFERROR(IF($A125="","",SUMIFS('Actuals'!$F$8:$F$157,'Actuals'!$C$8:$C$157,$A125)),"")</f>
        <v/>
      </c>
      <c r="F125" s="22">
        <f>IFERROR(IF(OR($A125="",AND('Budget'!$D125&lt;&gt;"",NOT(ISNUMBER('Budget'!$D125)))),"",IF('Budget'!$D125="",0,'Budget'!$D125)),"")</f>
        <v/>
      </c>
      <c r="G125" s="22">
        <f>IFERROR(IF(OR($A125="",NOT(ISNUMBER($C125)),NOT(ISNUMBER($D125))),"",MAX($C125,$D125)),"")</f>
        <v/>
      </c>
      <c r="H125" s="22">
        <f>IFERROR(IF(OR($A125="",NOT(ISNUMBER($G125)),NOT(ISNUMBER($E125)),NOT(ISNUMBER($F125))),"",MAX(0,$G125-$E125+$F125)),"")</f>
        <v/>
      </c>
      <c r="I125" s="22">
        <f>IFERROR(IF(OR($A125="",NOT(ISNUMBER($E125)),NOT(ISNUMBER($H125))),"",$E125+$H125),"")</f>
        <v/>
      </c>
      <c r="J125" s="22">
        <f>IFERROR(IF(OR($A125="",NOT(ISNUMBER($C125)),NOT(ISNUMBER($I125))),"",$C125-$I125),"")</f>
        <v/>
      </c>
      <c r="K125" s="20">
        <f>IFERROR(IF(OR($A125="",NOT(ISNUMBER($I125)),NOT(ISNUMBER($C125)),NOT(ISNUMBER('Setup'!$B$6))),"",IF($I125-$C125&gt;'Setup'!$B$6,"Review","Within threshold")),"")</f>
        <v/>
      </c>
    </row>
    <row r="126">
      <c r="A126" s="14">
        <f>IFERROR(IF('Budget'!$A126="","",'Budget'!$A126),"")</f>
        <v/>
      </c>
      <c r="B126" s="14">
        <f>IFERROR(IF($A126="","",'Budget'!$B126),"")</f>
        <v/>
      </c>
      <c r="C126" s="22">
        <f>IFERROR(IF(OR($A126="",NOT(ISNUMBER('Budget'!$C126))),"",'Budget'!$C126),"")</f>
        <v/>
      </c>
      <c r="D126" s="22">
        <f>IFERROR(IF($A126="","",SUMIFS('Commitments'!$D$8:$D$157,'Commitments'!$B$8:$B$157,$A126,'Commitments'!$E$8:$E$157,"&lt;&gt;Cancelled")),"")</f>
        <v/>
      </c>
      <c r="E126" s="22">
        <f>IFERROR(IF($A126="","",SUMIFS('Actuals'!$F$8:$F$157,'Actuals'!$C$8:$C$157,$A126)),"")</f>
        <v/>
      </c>
      <c r="F126" s="22">
        <f>IFERROR(IF(OR($A126="",AND('Budget'!$D126&lt;&gt;"",NOT(ISNUMBER('Budget'!$D126)))),"",IF('Budget'!$D126="",0,'Budget'!$D126)),"")</f>
        <v/>
      </c>
      <c r="G126" s="22">
        <f>IFERROR(IF(OR($A126="",NOT(ISNUMBER($C126)),NOT(ISNUMBER($D126))),"",MAX($C126,$D126)),"")</f>
        <v/>
      </c>
      <c r="H126" s="22">
        <f>IFERROR(IF(OR($A126="",NOT(ISNUMBER($G126)),NOT(ISNUMBER($E126)),NOT(ISNUMBER($F126))),"",MAX(0,$G126-$E126+$F126)),"")</f>
        <v/>
      </c>
      <c r="I126" s="22">
        <f>IFERROR(IF(OR($A126="",NOT(ISNUMBER($E126)),NOT(ISNUMBER($H126))),"",$E126+$H126),"")</f>
        <v/>
      </c>
      <c r="J126" s="22">
        <f>IFERROR(IF(OR($A126="",NOT(ISNUMBER($C126)),NOT(ISNUMBER($I126))),"",$C126-$I126),"")</f>
        <v/>
      </c>
      <c r="K126" s="20">
        <f>IFERROR(IF(OR($A126="",NOT(ISNUMBER($I126)),NOT(ISNUMBER($C126)),NOT(ISNUMBER('Setup'!$B$6))),"",IF($I126-$C126&gt;'Setup'!$B$6,"Review","Within threshold")),"")</f>
        <v/>
      </c>
    </row>
    <row r="127">
      <c r="A127" s="14">
        <f>IFERROR(IF('Budget'!$A127="","",'Budget'!$A127),"")</f>
        <v/>
      </c>
      <c r="B127" s="14">
        <f>IFERROR(IF($A127="","",'Budget'!$B127),"")</f>
        <v/>
      </c>
      <c r="C127" s="22">
        <f>IFERROR(IF(OR($A127="",NOT(ISNUMBER('Budget'!$C127))),"",'Budget'!$C127),"")</f>
        <v/>
      </c>
      <c r="D127" s="22">
        <f>IFERROR(IF($A127="","",SUMIFS('Commitments'!$D$8:$D$157,'Commitments'!$B$8:$B$157,$A127,'Commitments'!$E$8:$E$157,"&lt;&gt;Cancelled")),"")</f>
        <v/>
      </c>
      <c r="E127" s="22">
        <f>IFERROR(IF($A127="","",SUMIFS('Actuals'!$F$8:$F$157,'Actuals'!$C$8:$C$157,$A127)),"")</f>
        <v/>
      </c>
      <c r="F127" s="22">
        <f>IFERROR(IF(OR($A127="",AND('Budget'!$D127&lt;&gt;"",NOT(ISNUMBER('Budget'!$D127)))),"",IF('Budget'!$D127="",0,'Budget'!$D127)),"")</f>
        <v/>
      </c>
      <c r="G127" s="22">
        <f>IFERROR(IF(OR($A127="",NOT(ISNUMBER($C127)),NOT(ISNUMBER($D127))),"",MAX($C127,$D127)),"")</f>
        <v/>
      </c>
      <c r="H127" s="22">
        <f>IFERROR(IF(OR($A127="",NOT(ISNUMBER($G127)),NOT(ISNUMBER($E127)),NOT(ISNUMBER($F127))),"",MAX(0,$G127-$E127+$F127)),"")</f>
        <v/>
      </c>
      <c r="I127" s="22">
        <f>IFERROR(IF(OR($A127="",NOT(ISNUMBER($E127)),NOT(ISNUMBER($H127))),"",$E127+$H127),"")</f>
        <v/>
      </c>
      <c r="J127" s="22">
        <f>IFERROR(IF(OR($A127="",NOT(ISNUMBER($C127)),NOT(ISNUMBER($I127))),"",$C127-$I127),"")</f>
        <v/>
      </c>
      <c r="K127" s="20">
        <f>IFERROR(IF(OR($A127="",NOT(ISNUMBER($I127)),NOT(ISNUMBER($C127)),NOT(ISNUMBER('Setup'!$B$6))),"",IF($I127-$C127&gt;'Setup'!$B$6,"Review","Within threshold")),"")</f>
        <v/>
      </c>
    </row>
    <row r="128">
      <c r="A128" s="14">
        <f>IFERROR(IF('Budget'!$A128="","",'Budget'!$A128),"")</f>
        <v/>
      </c>
      <c r="B128" s="14">
        <f>IFERROR(IF($A128="","",'Budget'!$B128),"")</f>
        <v/>
      </c>
      <c r="C128" s="22">
        <f>IFERROR(IF(OR($A128="",NOT(ISNUMBER('Budget'!$C128))),"",'Budget'!$C128),"")</f>
        <v/>
      </c>
      <c r="D128" s="22">
        <f>IFERROR(IF($A128="","",SUMIFS('Commitments'!$D$8:$D$157,'Commitments'!$B$8:$B$157,$A128,'Commitments'!$E$8:$E$157,"&lt;&gt;Cancelled")),"")</f>
        <v/>
      </c>
      <c r="E128" s="22">
        <f>IFERROR(IF($A128="","",SUMIFS('Actuals'!$F$8:$F$157,'Actuals'!$C$8:$C$157,$A128)),"")</f>
        <v/>
      </c>
      <c r="F128" s="22">
        <f>IFERROR(IF(OR($A128="",AND('Budget'!$D128&lt;&gt;"",NOT(ISNUMBER('Budget'!$D128)))),"",IF('Budget'!$D128="",0,'Budget'!$D128)),"")</f>
        <v/>
      </c>
      <c r="G128" s="22">
        <f>IFERROR(IF(OR($A128="",NOT(ISNUMBER($C128)),NOT(ISNUMBER($D128))),"",MAX($C128,$D128)),"")</f>
        <v/>
      </c>
      <c r="H128" s="22">
        <f>IFERROR(IF(OR($A128="",NOT(ISNUMBER($G128)),NOT(ISNUMBER($E128)),NOT(ISNUMBER($F128))),"",MAX(0,$G128-$E128+$F128)),"")</f>
        <v/>
      </c>
      <c r="I128" s="22">
        <f>IFERROR(IF(OR($A128="",NOT(ISNUMBER($E128)),NOT(ISNUMBER($H128))),"",$E128+$H128),"")</f>
        <v/>
      </c>
      <c r="J128" s="22">
        <f>IFERROR(IF(OR($A128="",NOT(ISNUMBER($C128)),NOT(ISNUMBER($I128))),"",$C128-$I128),"")</f>
        <v/>
      </c>
      <c r="K128" s="20">
        <f>IFERROR(IF(OR($A128="",NOT(ISNUMBER($I128)),NOT(ISNUMBER($C128)),NOT(ISNUMBER('Setup'!$B$6))),"",IF($I128-$C128&gt;'Setup'!$B$6,"Review","Within threshold")),"")</f>
        <v/>
      </c>
    </row>
    <row r="129">
      <c r="A129" s="14">
        <f>IFERROR(IF('Budget'!$A129="","",'Budget'!$A129),"")</f>
        <v/>
      </c>
      <c r="B129" s="14">
        <f>IFERROR(IF($A129="","",'Budget'!$B129),"")</f>
        <v/>
      </c>
      <c r="C129" s="22">
        <f>IFERROR(IF(OR($A129="",NOT(ISNUMBER('Budget'!$C129))),"",'Budget'!$C129),"")</f>
        <v/>
      </c>
      <c r="D129" s="22">
        <f>IFERROR(IF($A129="","",SUMIFS('Commitments'!$D$8:$D$157,'Commitments'!$B$8:$B$157,$A129,'Commitments'!$E$8:$E$157,"&lt;&gt;Cancelled")),"")</f>
        <v/>
      </c>
      <c r="E129" s="22">
        <f>IFERROR(IF($A129="","",SUMIFS('Actuals'!$F$8:$F$157,'Actuals'!$C$8:$C$157,$A129)),"")</f>
        <v/>
      </c>
      <c r="F129" s="22">
        <f>IFERROR(IF(OR($A129="",AND('Budget'!$D129&lt;&gt;"",NOT(ISNUMBER('Budget'!$D129)))),"",IF('Budget'!$D129="",0,'Budget'!$D129)),"")</f>
        <v/>
      </c>
      <c r="G129" s="22">
        <f>IFERROR(IF(OR($A129="",NOT(ISNUMBER($C129)),NOT(ISNUMBER($D129))),"",MAX($C129,$D129)),"")</f>
        <v/>
      </c>
      <c r="H129" s="22">
        <f>IFERROR(IF(OR($A129="",NOT(ISNUMBER($G129)),NOT(ISNUMBER($E129)),NOT(ISNUMBER($F129))),"",MAX(0,$G129-$E129+$F129)),"")</f>
        <v/>
      </c>
      <c r="I129" s="22">
        <f>IFERROR(IF(OR($A129="",NOT(ISNUMBER($E129)),NOT(ISNUMBER($H129))),"",$E129+$H129),"")</f>
        <v/>
      </c>
      <c r="J129" s="22">
        <f>IFERROR(IF(OR($A129="",NOT(ISNUMBER($C129)),NOT(ISNUMBER($I129))),"",$C129-$I129),"")</f>
        <v/>
      </c>
      <c r="K129" s="20">
        <f>IFERROR(IF(OR($A129="",NOT(ISNUMBER($I129)),NOT(ISNUMBER($C129)),NOT(ISNUMBER('Setup'!$B$6))),"",IF($I129-$C129&gt;'Setup'!$B$6,"Review","Within threshold")),"")</f>
        <v/>
      </c>
    </row>
    <row r="130">
      <c r="A130" s="14">
        <f>IFERROR(IF('Budget'!$A130="","",'Budget'!$A130),"")</f>
        <v/>
      </c>
      <c r="B130" s="14">
        <f>IFERROR(IF($A130="","",'Budget'!$B130),"")</f>
        <v/>
      </c>
      <c r="C130" s="22">
        <f>IFERROR(IF(OR($A130="",NOT(ISNUMBER('Budget'!$C130))),"",'Budget'!$C130),"")</f>
        <v/>
      </c>
      <c r="D130" s="22">
        <f>IFERROR(IF($A130="","",SUMIFS('Commitments'!$D$8:$D$157,'Commitments'!$B$8:$B$157,$A130,'Commitments'!$E$8:$E$157,"&lt;&gt;Cancelled")),"")</f>
        <v/>
      </c>
      <c r="E130" s="22">
        <f>IFERROR(IF($A130="","",SUMIFS('Actuals'!$F$8:$F$157,'Actuals'!$C$8:$C$157,$A130)),"")</f>
        <v/>
      </c>
      <c r="F130" s="22">
        <f>IFERROR(IF(OR($A130="",AND('Budget'!$D130&lt;&gt;"",NOT(ISNUMBER('Budget'!$D130)))),"",IF('Budget'!$D130="",0,'Budget'!$D130)),"")</f>
        <v/>
      </c>
      <c r="G130" s="22">
        <f>IFERROR(IF(OR($A130="",NOT(ISNUMBER($C130)),NOT(ISNUMBER($D130))),"",MAX($C130,$D130)),"")</f>
        <v/>
      </c>
      <c r="H130" s="22">
        <f>IFERROR(IF(OR($A130="",NOT(ISNUMBER($G130)),NOT(ISNUMBER($E130)),NOT(ISNUMBER($F130))),"",MAX(0,$G130-$E130+$F130)),"")</f>
        <v/>
      </c>
      <c r="I130" s="22">
        <f>IFERROR(IF(OR($A130="",NOT(ISNUMBER($E130)),NOT(ISNUMBER($H130))),"",$E130+$H130),"")</f>
        <v/>
      </c>
      <c r="J130" s="22">
        <f>IFERROR(IF(OR($A130="",NOT(ISNUMBER($C130)),NOT(ISNUMBER($I130))),"",$C130-$I130),"")</f>
        <v/>
      </c>
      <c r="K130" s="20">
        <f>IFERROR(IF(OR($A130="",NOT(ISNUMBER($I130)),NOT(ISNUMBER($C130)),NOT(ISNUMBER('Setup'!$B$6))),"",IF($I130-$C130&gt;'Setup'!$B$6,"Review","Within threshold")),"")</f>
        <v/>
      </c>
    </row>
    <row r="131">
      <c r="A131" s="14">
        <f>IFERROR(IF('Budget'!$A131="","",'Budget'!$A131),"")</f>
        <v/>
      </c>
      <c r="B131" s="14">
        <f>IFERROR(IF($A131="","",'Budget'!$B131),"")</f>
        <v/>
      </c>
      <c r="C131" s="22">
        <f>IFERROR(IF(OR($A131="",NOT(ISNUMBER('Budget'!$C131))),"",'Budget'!$C131),"")</f>
        <v/>
      </c>
      <c r="D131" s="22">
        <f>IFERROR(IF($A131="","",SUMIFS('Commitments'!$D$8:$D$157,'Commitments'!$B$8:$B$157,$A131,'Commitments'!$E$8:$E$157,"&lt;&gt;Cancelled")),"")</f>
        <v/>
      </c>
      <c r="E131" s="22">
        <f>IFERROR(IF($A131="","",SUMIFS('Actuals'!$F$8:$F$157,'Actuals'!$C$8:$C$157,$A131)),"")</f>
        <v/>
      </c>
      <c r="F131" s="22">
        <f>IFERROR(IF(OR($A131="",AND('Budget'!$D131&lt;&gt;"",NOT(ISNUMBER('Budget'!$D131)))),"",IF('Budget'!$D131="",0,'Budget'!$D131)),"")</f>
        <v/>
      </c>
      <c r="G131" s="22">
        <f>IFERROR(IF(OR($A131="",NOT(ISNUMBER($C131)),NOT(ISNUMBER($D131))),"",MAX($C131,$D131)),"")</f>
        <v/>
      </c>
      <c r="H131" s="22">
        <f>IFERROR(IF(OR($A131="",NOT(ISNUMBER($G131)),NOT(ISNUMBER($E131)),NOT(ISNUMBER($F131))),"",MAX(0,$G131-$E131+$F131)),"")</f>
        <v/>
      </c>
      <c r="I131" s="22">
        <f>IFERROR(IF(OR($A131="",NOT(ISNUMBER($E131)),NOT(ISNUMBER($H131))),"",$E131+$H131),"")</f>
        <v/>
      </c>
      <c r="J131" s="22">
        <f>IFERROR(IF(OR($A131="",NOT(ISNUMBER($C131)),NOT(ISNUMBER($I131))),"",$C131-$I131),"")</f>
        <v/>
      </c>
      <c r="K131" s="20">
        <f>IFERROR(IF(OR($A131="",NOT(ISNUMBER($I131)),NOT(ISNUMBER($C131)),NOT(ISNUMBER('Setup'!$B$6))),"",IF($I131-$C131&gt;'Setup'!$B$6,"Review","Within threshold")),"")</f>
        <v/>
      </c>
    </row>
    <row r="132">
      <c r="A132" s="14">
        <f>IFERROR(IF('Budget'!$A132="","",'Budget'!$A132),"")</f>
        <v/>
      </c>
      <c r="B132" s="14">
        <f>IFERROR(IF($A132="","",'Budget'!$B132),"")</f>
        <v/>
      </c>
      <c r="C132" s="22">
        <f>IFERROR(IF(OR($A132="",NOT(ISNUMBER('Budget'!$C132))),"",'Budget'!$C132),"")</f>
        <v/>
      </c>
      <c r="D132" s="22">
        <f>IFERROR(IF($A132="","",SUMIFS('Commitments'!$D$8:$D$157,'Commitments'!$B$8:$B$157,$A132,'Commitments'!$E$8:$E$157,"&lt;&gt;Cancelled")),"")</f>
        <v/>
      </c>
      <c r="E132" s="22">
        <f>IFERROR(IF($A132="","",SUMIFS('Actuals'!$F$8:$F$157,'Actuals'!$C$8:$C$157,$A132)),"")</f>
        <v/>
      </c>
      <c r="F132" s="22">
        <f>IFERROR(IF(OR($A132="",AND('Budget'!$D132&lt;&gt;"",NOT(ISNUMBER('Budget'!$D132)))),"",IF('Budget'!$D132="",0,'Budget'!$D132)),"")</f>
        <v/>
      </c>
      <c r="G132" s="22">
        <f>IFERROR(IF(OR($A132="",NOT(ISNUMBER($C132)),NOT(ISNUMBER($D132))),"",MAX($C132,$D132)),"")</f>
        <v/>
      </c>
      <c r="H132" s="22">
        <f>IFERROR(IF(OR($A132="",NOT(ISNUMBER($G132)),NOT(ISNUMBER($E132)),NOT(ISNUMBER($F132))),"",MAX(0,$G132-$E132+$F132)),"")</f>
        <v/>
      </c>
      <c r="I132" s="22">
        <f>IFERROR(IF(OR($A132="",NOT(ISNUMBER($E132)),NOT(ISNUMBER($H132))),"",$E132+$H132),"")</f>
        <v/>
      </c>
      <c r="J132" s="22">
        <f>IFERROR(IF(OR($A132="",NOT(ISNUMBER($C132)),NOT(ISNUMBER($I132))),"",$C132-$I132),"")</f>
        <v/>
      </c>
      <c r="K132" s="20">
        <f>IFERROR(IF(OR($A132="",NOT(ISNUMBER($I132)),NOT(ISNUMBER($C132)),NOT(ISNUMBER('Setup'!$B$6))),"",IF($I132-$C132&gt;'Setup'!$B$6,"Review","Within threshold")),"")</f>
        <v/>
      </c>
    </row>
    <row r="133">
      <c r="A133" s="14">
        <f>IFERROR(IF('Budget'!$A133="","",'Budget'!$A133),"")</f>
        <v/>
      </c>
      <c r="B133" s="14">
        <f>IFERROR(IF($A133="","",'Budget'!$B133),"")</f>
        <v/>
      </c>
      <c r="C133" s="22">
        <f>IFERROR(IF(OR($A133="",NOT(ISNUMBER('Budget'!$C133))),"",'Budget'!$C133),"")</f>
        <v/>
      </c>
      <c r="D133" s="22">
        <f>IFERROR(IF($A133="","",SUMIFS('Commitments'!$D$8:$D$157,'Commitments'!$B$8:$B$157,$A133,'Commitments'!$E$8:$E$157,"&lt;&gt;Cancelled")),"")</f>
        <v/>
      </c>
      <c r="E133" s="22">
        <f>IFERROR(IF($A133="","",SUMIFS('Actuals'!$F$8:$F$157,'Actuals'!$C$8:$C$157,$A133)),"")</f>
        <v/>
      </c>
      <c r="F133" s="22">
        <f>IFERROR(IF(OR($A133="",AND('Budget'!$D133&lt;&gt;"",NOT(ISNUMBER('Budget'!$D133)))),"",IF('Budget'!$D133="",0,'Budget'!$D133)),"")</f>
        <v/>
      </c>
      <c r="G133" s="22">
        <f>IFERROR(IF(OR($A133="",NOT(ISNUMBER($C133)),NOT(ISNUMBER($D133))),"",MAX($C133,$D133)),"")</f>
        <v/>
      </c>
      <c r="H133" s="22">
        <f>IFERROR(IF(OR($A133="",NOT(ISNUMBER($G133)),NOT(ISNUMBER($E133)),NOT(ISNUMBER($F133))),"",MAX(0,$G133-$E133+$F133)),"")</f>
        <v/>
      </c>
      <c r="I133" s="22">
        <f>IFERROR(IF(OR($A133="",NOT(ISNUMBER($E133)),NOT(ISNUMBER($H133))),"",$E133+$H133),"")</f>
        <v/>
      </c>
      <c r="J133" s="22">
        <f>IFERROR(IF(OR($A133="",NOT(ISNUMBER($C133)),NOT(ISNUMBER($I133))),"",$C133-$I133),"")</f>
        <v/>
      </c>
      <c r="K133" s="20">
        <f>IFERROR(IF(OR($A133="",NOT(ISNUMBER($I133)),NOT(ISNUMBER($C133)),NOT(ISNUMBER('Setup'!$B$6))),"",IF($I133-$C133&gt;'Setup'!$B$6,"Review","Within threshold")),"")</f>
        <v/>
      </c>
    </row>
    <row r="134">
      <c r="A134" s="14">
        <f>IFERROR(IF('Budget'!$A134="","",'Budget'!$A134),"")</f>
        <v/>
      </c>
      <c r="B134" s="14">
        <f>IFERROR(IF($A134="","",'Budget'!$B134),"")</f>
        <v/>
      </c>
      <c r="C134" s="22">
        <f>IFERROR(IF(OR($A134="",NOT(ISNUMBER('Budget'!$C134))),"",'Budget'!$C134),"")</f>
        <v/>
      </c>
      <c r="D134" s="22">
        <f>IFERROR(IF($A134="","",SUMIFS('Commitments'!$D$8:$D$157,'Commitments'!$B$8:$B$157,$A134,'Commitments'!$E$8:$E$157,"&lt;&gt;Cancelled")),"")</f>
        <v/>
      </c>
      <c r="E134" s="22">
        <f>IFERROR(IF($A134="","",SUMIFS('Actuals'!$F$8:$F$157,'Actuals'!$C$8:$C$157,$A134)),"")</f>
        <v/>
      </c>
      <c r="F134" s="22">
        <f>IFERROR(IF(OR($A134="",AND('Budget'!$D134&lt;&gt;"",NOT(ISNUMBER('Budget'!$D134)))),"",IF('Budget'!$D134="",0,'Budget'!$D134)),"")</f>
        <v/>
      </c>
      <c r="G134" s="22">
        <f>IFERROR(IF(OR($A134="",NOT(ISNUMBER($C134)),NOT(ISNUMBER($D134))),"",MAX($C134,$D134)),"")</f>
        <v/>
      </c>
      <c r="H134" s="22">
        <f>IFERROR(IF(OR($A134="",NOT(ISNUMBER($G134)),NOT(ISNUMBER($E134)),NOT(ISNUMBER($F134))),"",MAX(0,$G134-$E134+$F134)),"")</f>
        <v/>
      </c>
      <c r="I134" s="22">
        <f>IFERROR(IF(OR($A134="",NOT(ISNUMBER($E134)),NOT(ISNUMBER($H134))),"",$E134+$H134),"")</f>
        <v/>
      </c>
      <c r="J134" s="22">
        <f>IFERROR(IF(OR($A134="",NOT(ISNUMBER($C134)),NOT(ISNUMBER($I134))),"",$C134-$I134),"")</f>
        <v/>
      </c>
      <c r="K134" s="20">
        <f>IFERROR(IF(OR($A134="",NOT(ISNUMBER($I134)),NOT(ISNUMBER($C134)),NOT(ISNUMBER('Setup'!$B$6))),"",IF($I134-$C134&gt;'Setup'!$B$6,"Review","Within threshold")),"")</f>
        <v/>
      </c>
    </row>
    <row r="135">
      <c r="A135" s="14">
        <f>IFERROR(IF('Budget'!$A135="","",'Budget'!$A135),"")</f>
        <v/>
      </c>
      <c r="B135" s="14">
        <f>IFERROR(IF($A135="","",'Budget'!$B135),"")</f>
        <v/>
      </c>
      <c r="C135" s="22">
        <f>IFERROR(IF(OR($A135="",NOT(ISNUMBER('Budget'!$C135))),"",'Budget'!$C135),"")</f>
        <v/>
      </c>
      <c r="D135" s="22">
        <f>IFERROR(IF($A135="","",SUMIFS('Commitments'!$D$8:$D$157,'Commitments'!$B$8:$B$157,$A135,'Commitments'!$E$8:$E$157,"&lt;&gt;Cancelled")),"")</f>
        <v/>
      </c>
      <c r="E135" s="22">
        <f>IFERROR(IF($A135="","",SUMIFS('Actuals'!$F$8:$F$157,'Actuals'!$C$8:$C$157,$A135)),"")</f>
        <v/>
      </c>
      <c r="F135" s="22">
        <f>IFERROR(IF(OR($A135="",AND('Budget'!$D135&lt;&gt;"",NOT(ISNUMBER('Budget'!$D135)))),"",IF('Budget'!$D135="",0,'Budget'!$D135)),"")</f>
        <v/>
      </c>
      <c r="G135" s="22">
        <f>IFERROR(IF(OR($A135="",NOT(ISNUMBER($C135)),NOT(ISNUMBER($D135))),"",MAX($C135,$D135)),"")</f>
        <v/>
      </c>
      <c r="H135" s="22">
        <f>IFERROR(IF(OR($A135="",NOT(ISNUMBER($G135)),NOT(ISNUMBER($E135)),NOT(ISNUMBER($F135))),"",MAX(0,$G135-$E135+$F135)),"")</f>
        <v/>
      </c>
      <c r="I135" s="22">
        <f>IFERROR(IF(OR($A135="",NOT(ISNUMBER($E135)),NOT(ISNUMBER($H135))),"",$E135+$H135),"")</f>
        <v/>
      </c>
      <c r="J135" s="22">
        <f>IFERROR(IF(OR($A135="",NOT(ISNUMBER($C135)),NOT(ISNUMBER($I135))),"",$C135-$I135),"")</f>
        <v/>
      </c>
      <c r="K135" s="20">
        <f>IFERROR(IF(OR($A135="",NOT(ISNUMBER($I135)),NOT(ISNUMBER($C135)),NOT(ISNUMBER('Setup'!$B$6))),"",IF($I135-$C135&gt;'Setup'!$B$6,"Review","Within threshold")),"")</f>
        <v/>
      </c>
    </row>
    <row r="136">
      <c r="A136" s="14">
        <f>IFERROR(IF('Budget'!$A136="","",'Budget'!$A136),"")</f>
        <v/>
      </c>
      <c r="B136" s="14">
        <f>IFERROR(IF($A136="","",'Budget'!$B136),"")</f>
        <v/>
      </c>
      <c r="C136" s="22">
        <f>IFERROR(IF(OR($A136="",NOT(ISNUMBER('Budget'!$C136))),"",'Budget'!$C136),"")</f>
        <v/>
      </c>
      <c r="D136" s="22">
        <f>IFERROR(IF($A136="","",SUMIFS('Commitments'!$D$8:$D$157,'Commitments'!$B$8:$B$157,$A136,'Commitments'!$E$8:$E$157,"&lt;&gt;Cancelled")),"")</f>
        <v/>
      </c>
      <c r="E136" s="22">
        <f>IFERROR(IF($A136="","",SUMIFS('Actuals'!$F$8:$F$157,'Actuals'!$C$8:$C$157,$A136)),"")</f>
        <v/>
      </c>
      <c r="F136" s="22">
        <f>IFERROR(IF(OR($A136="",AND('Budget'!$D136&lt;&gt;"",NOT(ISNUMBER('Budget'!$D136)))),"",IF('Budget'!$D136="",0,'Budget'!$D136)),"")</f>
        <v/>
      </c>
      <c r="G136" s="22">
        <f>IFERROR(IF(OR($A136="",NOT(ISNUMBER($C136)),NOT(ISNUMBER($D136))),"",MAX($C136,$D136)),"")</f>
        <v/>
      </c>
      <c r="H136" s="22">
        <f>IFERROR(IF(OR($A136="",NOT(ISNUMBER($G136)),NOT(ISNUMBER($E136)),NOT(ISNUMBER($F136))),"",MAX(0,$G136-$E136+$F136)),"")</f>
        <v/>
      </c>
      <c r="I136" s="22">
        <f>IFERROR(IF(OR($A136="",NOT(ISNUMBER($E136)),NOT(ISNUMBER($H136))),"",$E136+$H136),"")</f>
        <v/>
      </c>
      <c r="J136" s="22">
        <f>IFERROR(IF(OR($A136="",NOT(ISNUMBER($C136)),NOT(ISNUMBER($I136))),"",$C136-$I136),"")</f>
        <v/>
      </c>
      <c r="K136" s="20">
        <f>IFERROR(IF(OR($A136="",NOT(ISNUMBER($I136)),NOT(ISNUMBER($C136)),NOT(ISNUMBER('Setup'!$B$6))),"",IF($I136-$C136&gt;'Setup'!$B$6,"Review","Within threshold")),"")</f>
        <v/>
      </c>
    </row>
    <row r="137">
      <c r="A137" s="14">
        <f>IFERROR(IF('Budget'!$A137="","",'Budget'!$A137),"")</f>
        <v/>
      </c>
      <c r="B137" s="14">
        <f>IFERROR(IF($A137="","",'Budget'!$B137),"")</f>
        <v/>
      </c>
      <c r="C137" s="22">
        <f>IFERROR(IF(OR($A137="",NOT(ISNUMBER('Budget'!$C137))),"",'Budget'!$C137),"")</f>
        <v/>
      </c>
      <c r="D137" s="22">
        <f>IFERROR(IF($A137="","",SUMIFS('Commitments'!$D$8:$D$157,'Commitments'!$B$8:$B$157,$A137,'Commitments'!$E$8:$E$157,"&lt;&gt;Cancelled")),"")</f>
        <v/>
      </c>
      <c r="E137" s="22">
        <f>IFERROR(IF($A137="","",SUMIFS('Actuals'!$F$8:$F$157,'Actuals'!$C$8:$C$157,$A137)),"")</f>
        <v/>
      </c>
      <c r="F137" s="22">
        <f>IFERROR(IF(OR($A137="",AND('Budget'!$D137&lt;&gt;"",NOT(ISNUMBER('Budget'!$D137)))),"",IF('Budget'!$D137="",0,'Budget'!$D137)),"")</f>
        <v/>
      </c>
      <c r="G137" s="22">
        <f>IFERROR(IF(OR($A137="",NOT(ISNUMBER($C137)),NOT(ISNUMBER($D137))),"",MAX($C137,$D137)),"")</f>
        <v/>
      </c>
      <c r="H137" s="22">
        <f>IFERROR(IF(OR($A137="",NOT(ISNUMBER($G137)),NOT(ISNUMBER($E137)),NOT(ISNUMBER($F137))),"",MAX(0,$G137-$E137+$F137)),"")</f>
        <v/>
      </c>
      <c r="I137" s="22">
        <f>IFERROR(IF(OR($A137="",NOT(ISNUMBER($E137)),NOT(ISNUMBER($H137))),"",$E137+$H137),"")</f>
        <v/>
      </c>
      <c r="J137" s="22">
        <f>IFERROR(IF(OR($A137="",NOT(ISNUMBER($C137)),NOT(ISNUMBER($I137))),"",$C137-$I137),"")</f>
        <v/>
      </c>
      <c r="K137" s="20">
        <f>IFERROR(IF(OR($A137="",NOT(ISNUMBER($I137)),NOT(ISNUMBER($C137)),NOT(ISNUMBER('Setup'!$B$6))),"",IF($I137-$C137&gt;'Setup'!$B$6,"Review","Within threshold")),"")</f>
        <v/>
      </c>
    </row>
    <row r="138">
      <c r="A138" s="14">
        <f>IFERROR(IF('Budget'!$A138="","",'Budget'!$A138),"")</f>
        <v/>
      </c>
      <c r="B138" s="14">
        <f>IFERROR(IF($A138="","",'Budget'!$B138),"")</f>
        <v/>
      </c>
      <c r="C138" s="22">
        <f>IFERROR(IF(OR($A138="",NOT(ISNUMBER('Budget'!$C138))),"",'Budget'!$C138),"")</f>
        <v/>
      </c>
      <c r="D138" s="22">
        <f>IFERROR(IF($A138="","",SUMIFS('Commitments'!$D$8:$D$157,'Commitments'!$B$8:$B$157,$A138,'Commitments'!$E$8:$E$157,"&lt;&gt;Cancelled")),"")</f>
        <v/>
      </c>
      <c r="E138" s="22">
        <f>IFERROR(IF($A138="","",SUMIFS('Actuals'!$F$8:$F$157,'Actuals'!$C$8:$C$157,$A138)),"")</f>
        <v/>
      </c>
      <c r="F138" s="22">
        <f>IFERROR(IF(OR($A138="",AND('Budget'!$D138&lt;&gt;"",NOT(ISNUMBER('Budget'!$D138)))),"",IF('Budget'!$D138="",0,'Budget'!$D138)),"")</f>
        <v/>
      </c>
      <c r="G138" s="22">
        <f>IFERROR(IF(OR($A138="",NOT(ISNUMBER($C138)),NOT(ISNUMBER($D138))),"",MAX($C138,$D138)),"")</f>
        <v/>
      </c>
      <c r="H138" s="22">
        <f>IFERROR(IF(OR($A138="",NOT(ISNUMBER($G138)),NOT(ISNUMBER($E138)),NOT(ISNUMBER($F138))),"",MAX(0,$G138-$E138+$F138)),"")</f>
        <v/>
      </c>
      <c r="I138" s="22">
        <f>IFERROR(IF(OR($A138="",NOT(ISNUMBER($E138)),NOT(ISNUMBER($H138))),"",$E138+$H138),"")</f>
        <v/>
      </c>
      <c r="J138" s="22">
        <f>IFERROR(IF(OR($A138="",NOT(ISNUMBER($C138)),NOT(ISNUMBER($I138))),"",$C138-$I138),"")</f>
        <v/>
      </c>
      <c r="K138" s="20">
        <f>IFERROR(IF(OR($A138="",NOT(ISNUMBER($I138)),NOT(ISNUMBER($C138)),NOT(ISNUMBER('Setup'!$B$6))),"",IF($I138-$C138&gt;'Setup'!$B$6,"Review","Within threshold")),"")</f>
        <v/>
      </c>
    </row>
    <row r="139">
      <c r="A139" s="14">
        <f>IFERROR(IF('Budget'!$A139="","",'Budget'!$A139),"")</f>
        <v/>
      </c>
      <c r="B139" s="14">
        <f>IFERROR(IF($A139="","",'Budget'!$B139),"")</f>
        <v/>
      </c>
      <c r="C139" s="22">
        <f>IFERROR(IF(OR($A139="",NOT(ISNUMBER('Budget'!$C139))),"",'Budget'!$C139),"")</f>
        <v/>
      </c>
      <c r="D139" s="22">
        <f>IFERROR(IF($A139="","",SUMIFS('Commitments'!$D$8:$D$157,'Commitments'!$B$8:$B$157,$A139,'Commitments'!$E$8:$E$157,"&lt;&gt;Cancelled")),"")</f>
        <v/>
      </c>
      <c r="E139" s="22">
        <f>IFERROR(IF($A139="","",SUMIFS('Actuals'!$F$8:$F$157,'Actuals'!$C$8:$C$157,$A139)),"")</f>
        <v/>
      </c>
      <c r="F139" s="22">
        <f>IFERROR(IF(OR($A139="",AND('Budget'!$D139&lt;&gt;"",NOT(ISNUMBER('Budget'!$D139)))),"",IF('Budget'!$D139="",0,'Budget'!$D139)),"")</f>
        <v/>
      </c>
      <c r="G139" s="22">
        <f>IFERROR(IF(OR($A139="",NOT(ISNUMBER($C139)),NOT(ISNUMBER($D139))),"",MAX($C139,$D139)),"")</f>
        <v/>
      </c>
      <c r="H139" s="22">
        <f>IFERROR(IF(OR($A139="",NOT(ISNUMBER($G139)),NOT(ISNUMBER($E139)),NOT(ISNUMBER($F139))),"",MAX(0,$G139-$E139+$F139)),"")</f>
        <v/>
      </c>
      <c r="I139" s="22">
        <f>IFERROR(IF(OR($A139="",NOT(ISNUMBER($E139)),NOT(ISNUMBER($H139))),"",$E139+$H139),"")</f>
        <v/>
      </c>
      <c r="J139" s="22">
        <f>IFERROR(IF(OR($A139="",NOT(ISNUMBER($C139)),NOT(ISNUMBER($I139))),"",$C139-$I139),"")</f>
        <v/>
      </c>
      <c r="K139" s="20">
        <f>IFERROR(IF(OR($A139="",NOT(ISNUMBER($I139)),NOT(ISNUMBER($C139)),NOT(ISNUMBER('Setup'!$B$6))),"",IF($I139-$C139&gt;'Setup'!$B$6,"Review","Within threshold")),"")</f>
        <v/>
      </c>
    </row>
    <row r="140">
      <c r="A140" s="14">
        <f>IFERROR(IF('Budget'!$A140="","",'Budget'!$A140),"")</f>
        <v/>
      </c>
      <c r="B140" s="14">
        <f>IFERROR(IF($A140="","",'Budget'!$B140),"")</f>
        <v/>
      </c>
      <c r="C140" s="22">
        <f>IFERROR(IF(OR($A140="",NOT(ISNUMBER('Budget'!$C140))),"",'Budget'!$C140),"")</f>
        <v/>
      </c>
      <c r="D140" s="22">
        <f>IFERROR(IF($A140="","",SUMIFS('Commitments'!$D$8:$D$157,'Commitments'!$B$8:$B$157,$A140,'Commitments'!$E$8:$E$157,"&lt;&gt;Cancelled")),"")</f>
        <v/>
      </c>
      <c r="E140" s="22">
        <f>IFERROR(IF($A140="","",SUMIFS('Actuals'!$F$8:$F$157,'Actuals'!$C$8:$C$157,$A140)),"")</f>
        <v/>
      </c>
      <c r="F140" s="22">
        <f>IFERROR(IF(OR($A140="",AND('Budget'!$D140&lt;&gt;"",NOT(ISNUMBER('Budget'!$D140)))),"",IF('Budget'!$D140="",0,'Budget'!$D140)),"")</f>
        <v/>
      </c>
      <c r="G140" s="22">
        <f>IFERROR(IF(OR($A140="",NOT(ISNUMBER($C140)),NOT(ISNUMBER($D140))),"",MAX($C140,$D140)),"")</f>
        <v/>
      </c>
      <c r="H140" s="22">
        <f>IFERROR(IF(OR($A140="",NOT(ISNUMBER($G140)),NOT(ISNUMBER($E140)),NOT(ISNUMBER($F140))),"",MAX(0,$G140-$E140+$F140)),"")</f>
        <v/>
      </c>
      <c r="I140" s="22">
        <f>IFERROR(IF(OR($A140="",NOT(ISNUMBER($E140)),NOT(ISNUMBER($H140))),"",$E140+$H140),"")</f>
        <v/>
      </c>
      <c r="J140" s="22">
        <f>IFERROR(IF(OR($A140="",NOT(ISNUMBER($C140)),NOT(ISNUMBER($I140))),"",$C140-$I140),"")</f>
        <v/>
      </c>
      <c r="K140" s="20">
        <f>IFERROR(IF(OR($A140="",NOT(ISNUMBER($I140)),NOT(ISNUMBER($C140)),NOT(ISNUMBER('Setup'!$B$6))),"",IF($I140-$C140&gt;'Setup'!$B$6,"Review","Within threshold")),"")</f>
        <v/>
      </c>
    </row>
    <row r="141">
      <c r="A141" s="14">
        <f>IFERROR(IF('Budget'!$A141="","",'Budget'!$A141),"")</f>
        <v/>
      </c>
      <c r="B141" s="14">
        <f>IFERROR(IF($A141="","",'Budget'!$B141),"")</f>
        <v/>
      </c>
      <c r="C141" s="22">
        <f>IFERROR(IF(OR($A141="",NOT(ISNUMBER('Budget'!$C141))),"",'Budget'!$C141),"")</f>
        <v/>
      </c>
      <c r="D141" s="22">
        <f>IFERROR(IF($A141="","",SUMIFS('Commitments'!$D$8:$D$157,'Commitments'!$B$8:$B$157,$A141,'Commitments'!$E$8:$E$157,"&lt;&gt;Cancelled")),"")</f>
        <v/>
      </c>
      <c r="E141" s="22">
        <f>IFERROR(IF($A141="","",SUMIFS('Actuals'!$F$8:$F$157,'Actuals'!$C$8:$C$157,$A141)),"")</f>
        <v/>
      </c>
      <c r="F141" s="22">
        <f>IFERROR(IF(OR($A141="",AND('Budget'!$D141&lt;&gt;"",NOT(ISNUMBER('Budget'!$D141)))),"",IF('Budget'!$D141="",0,'Budget'!$D141)),"")</f>
        <v/>
      </c>
      <c r="G141" s="22">
        <f>IFERROR(IF(OR($A141="",NOT(ISNUMBER($C141)),NOT(ISNUMBER($D141))),"",MAX($C141,$D141)),"")</f>
        <v/>
      </c>
      <c r="H141" s="22">
        <f>IFERROR(IF(OR($A141="",NOT(ISNUMBER($G141)),NOT(ISNUMBER($E141)),NOT(ISNUMBER($F141))),"",MAX(0,$G141-$E141+$F141)),"")</f>
        <v/>
      </c>
      <c r="I141" s="22">
        <f>IFERROR(IF(OR($A141="",NOT(ISNUMBER($E141)),NOT(ISNUMBER($H141))),"",$E141+$H141),"")</f>
        <v/>
      </c>
      <c r="J141" s="22">
        <f>IFERROR(IF(OR($A141="",NOT(ISNUMBER($C141)),NOT(ISNUMBER($I141))),"",$C141-$I141),"")</f>
        <v/>
      </c>
      <c r="K141" s="20">
        <f>IFERROR(IF(OR($A141="",NOT(ISNUMBER($I141)),NOT(ISNUMBER($C141)),NOT(ISNUMBER('Setup'!$B$6))),"",IF($I141-$C141&gt;'Setup'!$B$6,"Review","Within threshold")),"")</f>
        <v/>
      </c>
    </row>
    <row r="142">
      <c r="A142" s="14">
        <f>IFERROR(IF('Budget'!$A142="","",'Budget'!$A142),"")</f>
        <v/>
      </c>
      <c r="B142" s="14">
        <f>IFERROR(IF($A142="","",'Budget'!$B142),"")</f>
        <v/>
      </c>
      <c r="C142" s="22">
        <f>IFERROR(IF(OR($A142="",NOT(ISNUMBER('Budget'!$C142))),"",'Budget'!$C142),"")</f>
        <v/>
      </c>
      <c r="D142" s="22">
        <f>IFERROR(IF($A142="","",SUMIFS('Commitments'!$D$8:$D$157,'Commitments'!$B$8:$B$157,$A142,'Commitments'!$E$8:$E$157,"&lt;&gt;Cancelled")),"")</f>
        <v/>
      </c>
      <c r="E142" s="22">
        <f>IFERROR(IF($A142="","",SUMIFS('Actuals'!$F$8:$F$157,'Actuals'!$C$8:$C$157,$A142)),"")</f>
        <v/>
      </c>
      <c r="F142" s="22">
        <f>IFERROR(IF(OR($A142="",AND('Budget'!$D142&lt;&gt;"",NOT(ISNUMBER('Budget'!$D142)))),"",IF('Budget'!$D142="",0,'Budget'!$D142)),"")</f>
        <v/>
      </c>
      <c r="G142" s="22">
        <f>IFERROR(IF(OR($A142="",NOT(ISNUMBER($C142)),NOT(ISNUMBER($D142))),"",MAX($C142,$D142)),"")</f>
        <v/>
      </c>
      <c r="H142" s="22">
        <f>IFERROR(IF(OR($A142="",NOT(ISNUMBER($G142)),NOT(ISNUMBER($E142)),NOT(ISNUMBER($F142))),"",MAX(0,$G142-$E142+$F142)),"")</f>
        <v/>
      </c>
      <c r="I142" s="22">
        <f>IFERROR(IF(OR($A142="",NOT(ISNUMBER($E142)),NOT(ISNUMBER($H142))),"",$E142+$H142),"")</f>
        <v/>
      </c>
      <c r="J142" s="22">
        <f>IFERROR(IF(OR($A142="",NOT(ISNUMBER($C142)),NOT(ISNUMBER($I142))),"",$C142-$I142),"")</f>
        <v/>
      </c>
      <c r="K142" s="20">
        <f>IFERROR(IF(OR($A142="",NOT(ISNUMBER($I142)),NOT(ISNUMBER($C142)),NOT(ISNUMBER('Setup'!$B$6))),"",IF($I142-$C142&gt;'Setup'!$B$6,"Review","Within threshold")),"")</f>
        <v/>
      </c>
    </row>
    <row r="143">
      <c r="A143" s="14">
        <f>IFERROR(IF('Budget'!$A143="","",'Budget'!$A143),"")</f>
        <v/>
      </c>
      <c r="B143" s="14">
        <f>IFERROR(IF($A143="","",'Budget'!$B143),"")</f>
        <v/>
      </c>
      <c r="C143" s="22">
        <f>IFERROR(IF(OR($A143="",NOT(ISNUMBER('Budget'!$C143))),"",'Budget'!$C143),"")</f>
        <v/>
      </c>
      <c r="D143" s="22">
        <f>IFERROR(IF($A143="","",SUMIFS('Commitments'!$D$8:$D$157,'Commitments'!$B$8:$B$157,$A143,'Commitments'!$E$8:$E$157,"&lt;&gt;Cancelled")),"")</f>
        <v/>
      </c>
      <c r="E143" s="22">
        <f>IFERROR(IF($A143="","",SUMIFS('Actuals'!$F$8:$F$157,'Actuals'!$C$8:$C$157,$A143)),"")</f>
        <v/>
      </c>
      <c r="F143" s="22">
        <f>IFERROR(IF(OR($A143="",AND('Budget'!$D143&lt;&gt;"",NOT(ISNUMBER('Budget'!$D143)))),"",IF('Budget'!$D143="",0,'Budget'!$D143)),"")</f>
        <v/>
      </c>
      <c r="G143" s="22">
        <f>IFERROR(IF(OR($A143="",NOT(ISNUMBER($C143)),NOT(ISNUMBER($D143))),"",MAX($C143,$D143)),"")</f>
        <v/>
      </c>
      <c r="H143" s="22">
        <f>IFERROR(IF(OR($A143="",NOT(ISNUMBER($G143)),NOT(ISNUMBER($E143)),NOT(ISNUMBER($F143))),"",MAX(0,$G143-$E143+$F143)),"")</f>
        <v/>
      </c>
      <c r="I143" s="22">
        <f>IFERROR(IF(OR($A143="",NOT(ISNUMBER($E143)),NOT(ISNUMBER($H143))),"",$E143+$H143),"")</f>
        <v/>
      </c>
      <c r="J143" s="22">
        <f>IFERROR(IF(OR($A143="",NOT(ISNUMBER($C143)),NOT(ISNUMBER($I143))),"",$C143-$I143),"")</f>
        <v/>
      </c>
      <c r="K143" s="20">
        <f>IFERROR(IF(OR($A143="",NOT(ISNUMBER($I143)),NOT(ISNUMBER($C143)),NOT(ISNUMBER('Setup'!$B$6))),"",IF($I143-$C143&gt;'Setup'!$B$6,"Review","Within threshold")),"")</f>
        <v/>
      </c>
    </row>
    <row r="144">
      <c r="A144" s="14">
        <f>IFERROR(IF('Budget'!$A144="","",'Budget'!$A144),"")</f>
        <v/>
      </c>
      <c r="B144" s="14">
        <f>IFERROR(IF($A144="","",'Budget'!$B144),"")</f>
        <v/>
      </c>
      <c r="C144" s="22">
        <f>IFERROR(IF(OR($A144="",NOT(ISNUMBER('Budget'!$C144))),"",'Budget'!$C144),"")</f>
        <v/>
      </c>
      <c r="D144" s="22">
        <f>IFERROR(IF($A144="","",SUMIFS('Commitments'!$D$8:$D$157,'Commitments'!$B$8:$B$157,$A144,'Commitments'!$E$8:$E$157,"&lt;&gt;Cancelled")),"")</f>
        <v/>
      </c>
      <c r="E144" s="22">
        <f>IFERROR(IF($A144="","",SUMIFS('Actuals'!$F$8:$F$157,'Actuals'!$C$8:$C$157,$A144)),"")</f>
        <v/>
      </c>
      <c r="F144" s="22">
        <f>IFERROR(IF(OR($A144="",AND('Budget'!$D144&lt;&gt;"",NOT(ISNUMBER('Budget'!$D144)))),"",IF('Budget'!$D144="",0,'Budget'!$D144)),"")</f>
        <v/>
      </c>
      <c r="G144" s="22">
        <f>IFERROR(IF(OR($A144="",NOT(ISNUMBER($C144)),NOT(ISNUMBER($D144))),"",MAX($C144,$D144)),"")</f>
        <v/>
      </c>
      <c r="H144" s="22">
        <f>IFERROR(IF(OR($A144="",NOT(ISNUMBER($G144)),NOT(ISNUMBER($E144)),NOT(ISNUMBER($F144))),"",MAX(0,$G144-$E144+$F144)),"")</f>
        <v/>
      </c>
      <c r="I144" s="22">
        <f>IFERROR(IF(OR($A144="",NOT(ISNUMBER($E144)),NOT(ISNUMBER($H144))),"",$E144+$H144),"")</f>
        <v/>
      </c>
      <c r="J144" s="22">
        <f>IFERROR(IF(OR($A144="",NOT(ISNUMBER($C144)),NOT(ISNUMBER($I144))),"",$C144-$I144),"")</f>
        <v/>
      </c>
      <c r="K144" s="20">
        <f>IFERROR(IF(OR($A144="",NOT(ISNUMBER($I144)),NOT(ISNUMBER($C144)),NOT(ISNUMBER('Setup'!$B$6))),"",IF($I144-$C144&gt;'Setup'!$B$6,"Review","Within threshold")),"")</f>
        <v/>
      </c>
    </row>
    <row r="145">
      <c r="A145" s="14">
        <f>IFERROR(IF('Budget'!$A145="","",'Budget'!$A145),"")</f>
        <v/>
      </c>
      <c r="B145" s="14">
        <f>IFERROR(IF($A145="","",'Budget'!$B145),"")</f>
        <v/>
      </c>
      <c r="C145" s="22">
        <f>IFERROR(IF(OR($A145="",NOT(ISNUMBER('Budget'!$C145))),"",'Budget'!$C145),"")</f>
        <v/>
      </c>
      <c r="D145" s="22">
        <f>IFERROR(IF($A145="","",SUMIFS('Commitments'!$D$8:$D$157,'Commitments'!$B$8:$B$157,$A145,'Commitments'!$E$8:$E$157,"&lt;&gt;Cancelled")),"")</f>
        <v/>
      </c>
      <c r="E145" s="22">
        <f>IFERROR(IF($A145="","",SUMIFS('Actuals'!$F$8:$F$157,'Actuals'!$C$8:$C$157,$A145)),"")</f>
        <v/>
      </c>
      <c r="F145" s="22">
        <f>IFERROR(IF(OR($A145="",AND('Budget'!$D145&lt;&gt;"",NOT(ISNUMBER('Budget'!$D145)))),"",IF('Budget'!$D145="",0,'Budget'!$D145)),"")</f>
        <v/>
      </c>
      <c r="G145" s="22">
        <f>IFERROR(IF(OR($A145="",NOT(ISNUMBER($C145)),NOT(ISNUMBER($D145))),"",MAX($C145,$D145)),"")</f>
        <v/>
      </c>
      <c r="H145" s="22">
        <f>IFERROR(IF(OR($A145="",NOT(ISNUMBER($G145)),NOT(ISNUMBER($E145)),NOT(ISNUMBER($F145))),"",MAX(0,$G145-$E145+$F145)),"")</f>
        <v/>
      </c>
      <c r="I145" s="22">
        <f>IFERROR(IF(OR($A145="",NOT(ISNUMBER($E145)),NOT(ISNUMBER($H145))),"",$E145+$H145),"")</f>
        <v/>
      </c>
      <c r="J145" s="22">
        <f>IFERROR(IF(OR($A145="",NOT(ISNUMBER($C145)),NOT(ISNUMBER($I145))),"",$C145-$I145),"")</f>
        <v/>
      </c>
      <c r="K145" s="20">
        <f>IFERROR(IF(OR($A145="",NOT(ISNUMBER($I145)),NOT(ISNUMBER($C145)),NOT(ISNUMBER('Setup'!$B$6))),"",IF($I145-$C145&gt;'Setup'!$B$6,"Review","Within threshold")),"")</f>
        <v/>
      </c>
    </row>
    <row r="146">
      <c r="A146" s="14">
        <f>IFERROR(IF('Budget'!$A146="","",'Budget'!$A146),"")</f>
        <v/>
      </c>
      <c r="B146" s="14">
        <f>IFERROR(IF($A146="","",'Budget'!$B146),"")</f>
        <v/>
      </c>
      <c r="C146" s="22">
        <f>IFERROR(IF(OR($A146="",NOT(ISNUMBER('Budget'!$C146))),"",'Budget'!$C146),"")</f>
        <v/>
      </c>
      <c r="D146" s="22">
        <f>IFERROR(IF($A146="","",SUMIFS('Commitments'!$D$8:$D$157,'Commitments'!$B$8:$B$157,$A146,'Commitments'!$E$8:$E$157,"&lt;&gt;Cancelled")),"")</f>
        <v/>
      </c>
      <c r="E146" s="22">
        <f>IFERROR(IF($A146="","",SUMIFS('Actuals'!$F$8:$F$157,'Actuals'!$C$8:$C$157,$A146)),"")</f>
        <v/>
      </c>
      <c r="F146" s="22">
        <f>IFERROR(IF(OR($A146="",AND('Budget'!$D146&lt;&gt;"",NOT(ISNUMBER('Budget'!$D146)))),"",IF('Budget'!$D146="",0,'Budget'!$D146)),"")</f>
        <v/>
      </c>
      <c r="G146" s="22">
        <f>IFERROR(IF(OR($A146="",NOT(ISNUMBER($C146)),NOT(ISNUMBER($D146))),"",MAX($C146,$D146)),"")</f>
        <v/>
      </c>
      <c r="H146" s="22">
        <f>IFERROR(IF(OR($A146="",NOT(ISNUMBER($G146)),NOT(ISNUMBER($E146)),NOT(ISNUMBER($F146))),"",MAX(0,$G146-$E146+$F146)),"")</f>
        <v/>
      </c>
      <c r="I146" s="22">
        <f>IFERROR(IF(OR($A146="",NOT(ISNUMBER($E146)),NOT(ISNUMBER($H146))),"",$E146+$H146),"")</f>
        <v/>
      </c>
      <c r="J146" s="22">
        <f>IFERROR(IF(OR($A146="",NOT(ISNUMBER($C146)),NOT(ISNUMBER($I146))),"",$C146-$I146),"")</f>
        <v/>
      </c>
      <c r="K146" s="20">
        <f>IFERROR(IF(OR($A146="",NOT(ISNUMBER($I146)),NOT(ISNUMBER($C146)),NOT(ISNUMBER('Setup'!$B$6))),"",IF($I146-$C146&gt;'Setup'!$B$6,"Review","Within threshold")),"")</f>
        <v/>
      </c>
    </row>
    <row r="147">
      <c r="A147" s="14">
        <f>IFERROR(IF('Budget'!$A147="","",'Budget'!$A147),"")</f>
        <v/>
      </c>
      <c r="B147" s="14">
        <f>IFERROR(IF($A147="","",'Budget'!$B147),"")</f>
        <v/>
      </c>
      <c r="C147" s="22">
        <f>IFERROR(IF(OR($A147="",NOT(ISNUMBER('Budget'!$C147))),"",'Budget'!$C147),"")</f>
        <v/>
      </c>
      <c r="D147" s="22">
        <f>IFERROR(IF($A147="","",SUMIFS('Commitments'!$D$8:$D$157,'Commitments'!$B$8:$B$157,$A147,'Commitments'!$E$8:$E$157,"&lt;&gt;Cancelled")),"")</f>
        <v/>
      </c>
      <c r="E147" s="22">
        <f>IFERROR(IF($A147="","",SUMIFS('Actuals'!$F$8:$F$157,'Actuals'!$C$8:$C$157,$A147)),"")</f>
        <v/>
      </c>
      <c r="F147" s="22">
        <f>IFERROR(IF(OR($A147="",AND('Budget'!$D147&lt;&gt;"",NOT(ISNUMBER('Budget'!$D147)))),"",IF('Budget'!$D147="",0,'Budget'!$D147)),"")</f>
        <v/>
      </c>
      <c r="G147" s="22">
        <f>IFERROR(IF(OR($A147="",NOT(ISNUMBER($C147)),NOT(ISNUMBER($D147))),"",MAX($C147,$D147)),"")</f>
        <v/>
      </c>
      <c r="H147" s="22">
        <f>IFERROR(IF(OR($A147="",NOT(ISNUMBER($G147)),NOT(ISNUMBER($E147)),NOT(ISNUMBER($F147))),"",MAX(0,$G147-$E147+$F147)),"")</f>
        <v/>
      </c>
      <c r="I147" s="22">
        <f>IFERROR(IF(OR($A147="",NOT(ISNUMBER($E147)),NOT(ISNUMBER($H147))),"",$E147+$H147),"")</f>
        <v/>
      </c>
      <c r="J147" s="22">
        <f>IFERROR(IF(OR($A147="",NOT(ISNUMBER($C147)),NOT(ISNUMBER($I147))),"",$C147-$I147),"")</f>
        <v/>
      </c>
      <c r="K147" s="20">
        <f>IFERROR(IF(OR($A147="",NOT(ISNUMBER($I147)),NOT(ISNUMBER($C147)),NOT(ISNUMBER('Setup'!$B$6))),"",IF($I147-$C147&gt;'Setup'!$B$6,"Review","Within threshold")),"")</f>
        <v/>
      </c>
    </row>
    <row r="148">
      <c r="A148" s="14">
        <f>IFERROR(IF('Budget'!$A148="","",'Budget'!$A148),"")</f>
        <v/>
      </c>
      <c r="B148" s="14">
        <f>IFERROR(IF($A148="","",'Budget'!$B148),"")</f>
        <v/>
      </c>
      <c r="C148" s="22">
        <f>IFERROR(IF(OR($A148="",NOT(ISNUMBER('Budget'!$C148))),"",'Budget'!$C148),"")</f>
        <v/>
      </c>
      <c r="D148" s="22">
        <f>IFERROR(IF($A148="","",SUMIFS('Commitments'!$D$8:$D$157,'Commitments'!$B$8:$B$157,$A148,'Commitments'!$E$8:$E$157,"&lt;&gt;Cancelled")),"")</f>
        <v/>
      </c>
      <c r="E148" s="22">
        <f>IFERROR(IF($A148="","",SUMIFS('Actuals'!$F$8:$F$157,'Actuals'!$C$8:$C$157,$A148)),"")</f>
        <v/>
      </c>
      <c r="F148" s="22">
        <f>IFERROR(IF(OR($A148="",AND('Budget'!$D148&lt;&gt;"",NOT(ISNUMBER('Budget'!$D148)))),"",IF('Budget'!$D148="",0,'Budget'!$D148)),"")</f>
        <v/>
      </c>
      <c r="G148" s="22">
        <f>IFERROR(IF(OR($A148="",NOT(ISNUMBER($C148)),NOT(ISNUMBER($D148))),"",MAX($C148,$D148)),"")</f>
        <v/>
      </c>
      <c r="H148" s="22">
        <f>IFERROR(IF(OR($A148="",NOT(ISNUMBER($G148)),NOT(ISNUMBER($E148)),NOT(ISNUMBER($F148))),"",MAX(0,$G148-$E148+$F148)),"")</f>
        <v/>
      </c>
      <c r="I148" s="22">
        <f>IFERROR(IF(OR($A148="",NOT(ISNUMBER($E148)),NOT(ISNUMBER($H148))),"",$E148+$H148),"")</f>
        <v/>
      </c>
      <c r="J148" s="22">
        <f>IFERROR(IF(OR($A148="",NOT(ISNUMBER($C148)),NOT(ISNUMBER($I148))),"",$C148-$I148),"")</f>
        <v/>
      </c>
      <c r="K148" s="20">
        <f>IFERROR(IF(OR($A148="",NOT(ISNUMBER($I148)),NOT(ISNUMBER($C148)),NOT(ISNUMBER('Setup'!$B$6))),"",IF($I148-$C148&gt;'Setup'!$B$6,"Review","Within threshold")),"")</f>
        <v/>
      </c>
    </row>
    <row r="149">
      <c r="A149" s="14">
        <f>IFERROR(IF('Budget'!$A149="","",'Budget'!$A149),"")</f>
        <v/>
      </c>
      <c r="B149" s="14">
        <f>IFERROR(IF($A149="","",'Budget'!$B149),"")</f>
        <v/>
      </c>
      <c r="C149" s="22">
        <f>IFERROR(IF(OR($A149="",NOT(ISNUMBER('Budget'!$C149))),"",'Budget'!$C149),"")</f>
        <v/>
      </c>
      <c r="D149" s="22">
        <f>IFERROR(IF($A149="","",SUMIFS('Commitments'!$D$8:$D$157,'Commitments'!$B$8:$B$157,$A149,'Commitments'!$E$8:$E$157,"&lt;&gt;Cancelled")),"")</f>
        <v/>
      </c>
      <c r="E149" s="22">
        <f>IFERROR(IF($A149="","",SUMIFS('Actuals'!$F$8:$F$157,'Actuals'!$C$8:$C$157,$A149)),"")</f>
        <v/>
      </c>
      <c r="F149" s="22">
        <f>IFERROR(IF(OR($A149="",AND('Budget'!$D149&lt;&gt;"",NOT(ISNUMBER('Budget'!$D149)))),"",IF('Budget'!$D149="",0,'Budget'!$D149)),"")</f>
        <v/>
      </c>
      <c r="G149" s="22">
        <f>IFERROR(IF(OR($A149="",NOT(ISNUMBER($C149)),NOT(ISNUMBER($D149))),"",MAX($C149,$D149)),"")</f>
        <v/>
      </c>
      <c r="H149" s="22">
        <f>IFERROR(IF(OR($A149="",NOT(ISNUMBER($G149)),NOT(ISNUMBER($E149)),NOT(ISNUMBER($F149))),"",MAX(0,$G149-$E149+$F149)),"")</f>
        <v/>
      </c>
      <c r="I149" s="22">
        <f>IFERROR(IF(OR($A149="",NOT(ISNUMBER($E149)),NOT(ISNUMBER($H149))),"",$E149+$H149),"")</f>
        <v/>
      </c>
      <c r="J149" s="22">
        <f>IFERROR(IF(OR($A149="",NOT(ISNUMBER($C149)),NOT(ISNUMBER($I149))),"",$C149-$I149),"")</f>
        <v/>
      </c>
      <c r="K149" s="20">
        <f>IFERROR(IF(OR($A149="",NOT(ISNUMBER($I149)),NOT(ISNUMBER($C149)),NOT(ISNUMBER('Setup'!$B$6))),"",IF($I149-$C149&gt;'Setup'!$B$6,"Review","Within threshold")),"")</f>
        <v/>
      </c>
    </row>
    <row r="150">
      <c r="A150" s="14">
        <f>IFERROR(IF('Budget'!$A150="","",'Budget'!$A150),"")</f>
        <v/>
      </c>
      <c r="B150" s="14">
        <f>IFERROR(IF($A150="","",'Budget'!$B150),"")</f>
        <v/>
      </c>
      <c r="C150" s="22">
        <f>IFERROR(IF(OR($A150="",NOT(ISNUMBER('Budget'!$C150))),"",'Budget'!$C150),"")</f>
        <v/>
      </c>
      <c r="D150" s="22">
        <f>IFERROR(IF($A150="","",SUMIFS('Commitments'!$D$8:$D$157,'Commitments'!$B$8:$B$157,$A150,'Commitments'!$E$8:$E$157,"&lt;&gt;Cancelled")),"")</f>
        <v/>
      </c>
      <c r="E150" s="22">
        <f>IFERROR(IF($A150="","",SUMIFS('Actuals'!$F$8:$F$157,'Actuals'!$C$8:$C$157,$A150)),"")</f>
        <v/>
      </c>
      <c r="F150" s="22">
        <f>IFERROR(IF(OR($A150="",AND('Budget'!$D150&lt;&gt;"",NOT(ISNUMBER('Budget'!$D150)))),"",IF('Budget'!$D150="",0,'Budget'!$D150)),"")</f>
        <v/>
      </c>
      <c r="G150" s="22">
        <f>IFERROR(IF(OR($A150="",NOT(ISNUMBER($C150)),NOT(ISNUMBER($D150))),"",MAX($C150,$D150)),"")</f>
        <v/>
      </c>
      <c r="H150" s="22">
        <f>IFERROR(IF(OR($A150="",NOT(ISNUMBER($G150)),NOT(ISNUMBER($E150)),NOT(ISNUMBER($F150))),"",MAX(0,$G150-$E150+$F150)),"")</f>
        <v/>
      </c>
      <c r="I150" s="22">
        <f>IFERROR(IF(OR($A150="",NOT(ISNUMBER($E150)),NOT(ISNUMBER($H150))),"",$E150+$H150),"")</f>
        <v/>
      </c>
      <c r="J150" s="22">
        <f>IFERROR(IF(OR($A150="",NOT(ISNUMBER($C150)),NOT(ISNUMBER($I150))),"",$C150-$I150),"")</f>
        <v/>
      </c>
      <c r="K150" s="20">
        <f>IFERROR(IF(OR($A150="",NOT(ISNUMBER($I150)),NOT(ISNUMBER($C150)),NOT(ISNUMBER('Setup'!$B$6))),"",IF($I150-$C150&gt;'Setup'!$B$6,"Review","Within threshold")),"")</f>
        <v/>
      </c>
    </row>
    <row r="151">
      <c r="A151" s="14">
        <f>IFERROR(IF('Budget'!$A151="","",'Budget'!$A151),"")</f>
        <v/>
      </c>
      <c r="B151" s="14">
        <f>IFERROR(IF($A151="","",'Budget'!$B151),"")</f>
        <v/>
      </c>
      <c r="C151" s="22">
        <f>IFERROR(IF(OR($A151="",NOT(ISNUMBER('Budget'!$C151))),"",'Budget'!$C151),"")</f>
        <v/>
      </c>
      <c r="D151" s="22">
        <f>IFERROR(IF($A151="","",SUMIFS('Commitments'!$D$8:$D$157,'Commitments'!$B$8:$B$157,$A151,'Commitments'!$E$8:$E$157,"&lt;&gt;Cancelled")),"")</f>
        <v/>
      </c>
      <c r="E151" s="22">
        <f>IFERROR(IF($A151="","",SUMIFS('Actuals'!$F$8:$F$157,'Actuals'!$C$8:$C$157,$A151)),"")</f>
        <v/>
      </c>
      <c r="F151" s="22">
        <f>IFERROR(IF(OR($A151="",AND('Budget'!$D151&lt;&gt;"",NOT(ISNUMBER('Budget'!$D151)))),"",IF('Budget'!$D151="",0,'Budget'!$D151)),"")</f>
        <v/>
      </c>
      <c r="G151" s="22">
        <f>IFERROR(IF(OR($A151="",NOT(ISNUMBER($C151)),NOT(ISNUMBER($D151))),"",MAX($C151,$D151)),"")</f>
        <v/>
      </c>
      <c r="H151" s="22">
        <f>IFERROR(IF(OR($A151="",NOT(ISNUMBER($G151)),NOT(ISNUMBER($E151)),NOT(ISNUMBER($F151))),"",MAX(0,$G151-$E151+$F151)),"")</f>
        <v/>
      </c>
      <c r="I151" s="22">
        <f>IFERROR(IF(OR($A151="",NOT(ISNUMBER($E151)),NOT(ISNUMBER($H151))),"",$E151+$H151),"")</f>
        <v/>
      </c>
      <c r="J151" s="22">
        <f>IFERROR(IF(OR($A151="",NOT(ISNUMBER($C151)),NOT(ISNUMBER($I151))),"",$C151-$I151),"")</f>
        <v/>
      </c>
      <c r="K151" s="20">
        <f>IFERROR(IF(OR($A151="",NOT(ISNUMBER($I151)),NOT(ISNUMBER($C151)),NOT(ISNUMBER('Setup'!$B$6))),"",IF($I151-$C151&gt;'Setup'!$B$6,"Review","Within threshold")),"")</f>
        <v/>
      </c>
    </row>
    <row r="152">
      <c r="A152" s="14">
        <f>IFERROR(IF('Budget'!$A152="","",'Budget'!$A152),"")</f>
        <v/>
      </c>
      <c r="B152" s="14">
        <f>IFERROR(IF($A152="","",'Budget'!$B152),"")</f>
        <v/>
      </c>
      <c r="C152" s="22">
        <f>IFERROR(IF(OR($A152="",NOT(ISNUMBER('Budget'!$C152))),"",'Budget'!$C152),"")</f>
        <v/>
      </c>
      <c r="D152" s="22">
        <f>IFERROR(IF($A152="","",SUMIFS('Commitments'!$D$8:$D$157,'Commitments'!$B$8:$B$157,$A152,'Commitments'!$E$8:$E$157,"&lt;&gt;Cancelled")),"")</f>
        <v/>
      </c>
      <c r="E152" s="22">
        <f>IFERROR(IF($A152="","",SUMIFS('Actuals'!$F$8:$F$157,'Actuals'!$C$8:$C$157,$A152)),"")</f>
        <v/>
      </c>
      <c r="F152" s="22">
        <f>IFERROR(IF(OR($A152="",AND('Budget'!$D152&lt;&gt;"",NOT(ISNUMBER('Budget'!$D152)))),"",IF('Budget'!$D152="",0,'Budget'!$D152)),"")</f>
        <v/>
      </c>
      <c r="G152" s="22">
        <f>IFERROR(IF(OR($A152="",NOT(ISNUMBER($C152)),NOT(ISNUMBER($D152))),"",MAX($C152,$D152)),"")</f>
        <v/>
      </c>
      <c r="H152" s="22">
        <f>IFERROR(IF(OR($A152="",NOT(ISNUMBER($G152)),NOT(ISNUMBER($E152)),NOT(ISNUMBER($F152))),"",MAX(0,$G152-$E152+$F152)),"")</f>
        <v/>
      </c>
      <c r="I152" s="22">
        <f>IFERROR(IF(OR($A152="",NOT(ISNUMBER($E152)),NOT(ISNUMBER($H152))),"",$E152+$H152),"")</f>
        <v/>
      </c>
      <c r="J152" s="22">
        <f>IFERROR(IF(OR($A152="",NOT(ISNUMBER($C152)),NOT(ISNUMBER($I152))),"",$C152-$I152),"")</f>
        <v/>
      </c>
      <c r="K152" s="20">
        <f>IFERROR(IF(OR($A152="",NOT(ISNUMBER($I152)),NOT(ISNUMBER($C152)),NOT(ISNUMBER('Setup'!$B$6))),"",IF($I152-$C152&gt;'Setup'!$B$6,"Review","Within threshold")),"")</f>
        <v/>
      </c>
    </row>
    <row r="153">
      <c r="A153" s="14">
        <f>IFERROR(IF('Budget'!$A153="","",'Budget'!$A153),"")</f>
        <v/>
      </c>
      <c r="B153" s="14">
        <f>IFERROR(IF($A153="","",'Budget'!$B153),"")</f>
        <v/>
      </c>
      <c r="C153" s="22">
        <f>IFERROR(IF(OR($A153="",NOT(ISNUMBER('Budget'!$C153))),"",'Budget'!$C153),"")</f>
        <v/>
      </c>
      <c r="D153" s="22">
        <f>IFERROR(IF($A153="","",SUMIFS('Commitments'!$D$8:$D$157,'Commitments'!$B$8:$B$157,$A153,'Commitments'!$E$8:$E$157,"&lt;&gt;Cancelled")),"")</f>
        <v/>
      </c>
      <c r="E153" s="22">
        <f>IFERROR(IF($A153="","",SUMIFS('Actuals'!$F$8:$F$157,'Actuals'!$C$8:$C$157,$A153)),"")</f>
        <v/>
      </c>
      <c r="F153" s="22">
        <f>IFERROR(IF(OR($A153="",AND('Budget'!$D153&lt;&gt;"",NOT(ISNUMBER('Budget'!$D153)))),"",IF('Budget'!$D153="",0,'Budget'!$D153)),"")</f>
        <v/>
      </c>
      <c r="G153" s="22">
        <f>IFERROR(IF(OR($A153="",NOT(ISNUMBER($C153)),NOT(ISNUMBER($D153))),"",MAX($C153,$D153)),"")</f>
        <v/>
      </c>
      <c r="H153" s="22">
        <f>IFERROR(IF(OR($A153="",NOT(ISNUMBER($G153)),NOT(ISNUMBER($E153)),NOT(ISNUMBER($F153))),"",MAX(0,$G153-$E153+$F153)),"")</f>
        <v/>
      </c>
      <c r="I153" s="22">
        <f>IFERROR(IF(OR($A153="",NOT(ISNUMBER($E153)),NOT(ISNUMBER($H153))),"",$E153+$H153),"")</f>
        <v/>
      </c>
      <c r="J153" s="22">
        <f>IFERROR(IF(OR($A153="",NOT(ISNUMBER($C153)),NOT(ISNUMBER($I153))),"",$C153-$I153),"")</f>
        <v/>
      </c>
      <c r="K153" s="20">
        <f>IFERROR(IF(OR($A153="",NOT(ISNUMBER($I153)),NOT(ISNUMBER($C153)),NOT(ISNUMBER('Setup'!$B$6))),"",IF($I153-$C153&gt;'Setup'!$B$6,"Review","Within threshold")),"")</f>
        <v/>
      </c>
    </row>
    <row r="154">
      <c r="A154" s="14">
        <f>IFERROR(IF('Budget'!$A154="","",'Budget'!$A154),"")</f>
        <v/>
      </c>
      <c r="B154" s="14">
        <f>IFERROR(IF($A154="","",'Budget'!$B154),"")</f>
        <v/>
      </c>
      <c r="C154" s="22">
        <f>IFERROR(IF(OR($A154="",NOT(ISNUMBER('Budget'!$C154))),"",'Budget'!$C154),"")</f>
        <v/>
      </c>
      <c r="D154" s="22">
        <f>IFERROR(IF($A154="","",SUMIFS('Commitments'!$D$8:$D$157,'Commitments'!$B$8:$B$157,$A154,'Commitments'!$E$8:$E$157,"&lt;&gt;Cancelled")),"")</f>
        <v/>
      </c>
      <c r="E154" s="22">
        <f>IFERROR(IF($A154="","",SUMIFS('Actuals'!$F$8:$F$157,'Actuals'!$C$8:$C$157,$A154)),"")</f>
        <v/>
      </c>
      <c r="F154" s="22">
        <f>IFERROR(IF(OR($A154="",AND('Budget'!$D154&lt;&gt;"",NOT(ISNUMBER('Budget'!$D154)))),"",IF('Budget'!$D154="",0,'Budget'!$D154)),"")</f>
        <v/>
      </c>
      <c r="G154" s="22">
        <f>IFERROR(IF(OR($A154="",NOT(ISNUMBER($C154)),NOT(ISNUMBER($D154))),"",MAX($C154,$D154)),"")</f>
        <v/>
      </c>
      <c r="H154" s="22">
        <f>IFERROR(IF(OR($A154="",NOT(ISNUMBER($G154)),NOT(ISNUMBER($E154)),NOT(ISNUMBER($F154))),"",MAX(0,$G154-$E154+$F154)),"")</f>
        <v/>
      </c>
      <c r="I154" s="22">
        <f>IFERROR(IF(OR($A154="",NOT(ISNUMBER($E154)),NOT(ISNUMBER($H154))),"",$E154+$H154),"")</f>
        <v/>
      </c>
      <c r="J154" s="22">
        <f>IFERROR(IF(OR($A154="",NOT(ISNUMBER($C154)),NOT(ISNUMBER($I154))),"",$C154-$I154),"")</f>
        <v/>
      </c>
      <c r="K154" s="20">
        <f>IFERROR(IF(OR($A154="",NOT(ISNUMBER($I154)),NOT(ISNUMBER($C154)),NOT(ISNUMBER('Setup'!$B$6))),"",IF($I154-$C154&gt;'Setup'!$B$6,"Review","Within threshold")),"")</f>
        <v/>
      </c>
    </row>
    <row r="155">
      <c r="A155" s="14">
        <f>IFERROR(IF('Budget'!$A155="","",'Budget'!$A155),"")</f>
        <v/>
      </c>
      <c r="B155" s="14">
        <f>IFERROR(IF($A155="","",'Budget'!$B155),"")</f>
        <v/>
      </c>
      <c r="C155" s="22">
        <f>IFERROR(IF(OR($A155="",NOT(ISNUMBER('Budget'!$C155))),"",'Budget'!$C155),"")</f>
        <v/>
      </c>
      <c r="D155" s="22">
        <f>IFERROR(IF($A155="","",SUMIFS('Commitments'!$D$8:$D$157,'Commitments'!$B$8:$B$157,$A155,'Commitments'!$E$8:$E$157,"&lt;&gt;Cancelled")),"")</f>
        <v/>
      </c>
      <c r="E155" s="22">
        <f>IFERROR(IF($A155="","",SUMIFS('Actuals'!$F$8:$F$157,'Actuals'!$C$8:$C$157,$A155)),"")</f>
        <v/>
      </c>
      <c r="F155" s="22">
        <f>IFERROR(IF(OR($A155="",AND('Budget'!$D155&lt;&gt;"",NOT(ISNUMBER('Budget'!$D155)))),"",IF('Budget'!$D155="",0,'Budget'!$D155)),"")</f>
        <v/>
      </c>
      <c r="G155" s="22">
        <f>IFERROR(IF(OR($A155="",NOT(ISNUMBER($C155)),NOT(ISNUMBER($D155))),"",MAX($C155,$D155)),"")</f>
        <v/>
      </c>
      <c r="H155" s="22">
        <f>IFERROR(IF(OR($A155="",NOT(ISNUMBER($G155)),NOT(ISNUMBER($E155)),NOT(ISNUMBER($F155))),"",MAX(0,$G155-$E155+$F155)),"")</f>
        <v/>
      </c>
      <c r="I155" s="22">
        <f>IFERROR(IF(OR($A155="",NOT(ISNUMBER($E155)),NOT(ISNUMBER($H155))),"",$E155+$H155),"")</f>
        <v/>
      </c>
      <c r="J155" s="22">
        <f>IFERROR(IF(OR($A155="",NOT(ISNUMBER($C155)),NOT(ISNUMBER($I155))),"",$C155-$I155),"")</f>
        <v/>
      </c>
      <c r="K155" s="20">
        <f>IFERROR(IF(OR($A155="",NOT(ISNUMBER($I155)),NOT(ISNUMBER($C155)),NOT(ISNUMBER('Setup'!$B$6))),"",IF($I155-$C155&gt;'Setup'!$B$6,"Review","Within threshold")),"")</f>
        <v/>
      </c>
    </row>
    <row r="156">
      <c r="A156" s="14">
        <f>IFERROR(IF('Budget'!$A156="","",'Budget'!$A156),"")</f>
        <v/>
      </c>
      <c r="B156" s="14">
        <f>IFERROR(IF($A156="","",'Budget'!$B156),"")</f>
        <v/>
      </c>
      <c r="C156" s="22">
        <f>IFERROR(IF(OR($A156="",NOT(ISNUMBER('Budget'!$C156))),"",'Budget'!$C156),"")</f>
        <v/>
      </c>
      <c r="D156" s="22">
        <f>IFERROR(IF($A156="","",SUMIFS('Commitments'!$D$8:$D$157,'Commitments'!$B$8:$B$157,$A156,'Commitments'!$E$8:$E$157,"&lt;&gt;Cancelled")),"")</f>
        <v/>
      </c>
      <c r="E156" s="22">
        <f>IFERROR(IF($A156="","",SUMIFS('Actuals'!$F$8:$F$157,'Actuals'!$C$8:$C$157,$A156)),"")</f>
        <v/>
      </c>
      <c r="F156" s="22">
        <f>IFERROR(IF(OR($A156="",AND('Budget'!$D156&lt;&gt;"",NOT(ISNUMBER('Budget'!$D156)))),"",IF('Budget'!$D156="",0,'Budget'!$D156)),"")</f>
        <v/>
      </c>
      <c r="G156" s="22">
        <f>IFERROR(IF(OR($A156="",NOT(ISNUMBER($C156)),NOT(ISNUMBER($D156))),"",MAX($C156,$D156)),"")</f>
        <v/>
      </c>
      <c r="H156" s="22">
        <f>IFERROR(IF(OR($A156="",NOT(ISNUMBER($G156)),NOT(ISNUMBER($E156)),NOT(ISNUMBER($F156))),"",MAX(0,$G156-$E156+$F156)),"")</f>
        <v/>
      </c>
      <c r="I156" s="22">
        <f>IFERROR(IF(OR($A156="",NOT(ISNUMBER($E156)),NOT(ISNUMBER($H156))),"",$E156+$H156),"")</f>
        <v/>
      </c>
      <c r="J156" s="22">
        <f>IFERROR(IF(OR($A156="",NOT(ISNUMBER($C156)),NOT(ISNUMBER($I156))),"",$C156-$I156),"")</f>
        <v/>
      </c>
      <c r="K156" s="20">
        <f>IFERROR(IF(OR($A156="",NOT(ISNUMBER($I156)),NOT(ISNUMBER($C156)),NOT(ISNUMBER('Setup'!$B$6))),"",IF($I156-$C156&gt;'Setup'!$B$6,"Review","Within threshold")),"")</f>
        <v/>
      </c>
    </row>
    <row r="157">
      <c r="A157" s="14">
        <f>IFERROR(IF('Budget'!$A157="","",'Budget'!$A157),"")</f>
        <v/>
      </c>
      <c r="B157" s="14">
        <f>IFERROR(IF($A157="","",'Budget'!$B157),"")</f>
        <v/>
      </c>
      <c r="C157" s="22">
        <f>IFERROR(IF(OR($A157="",NOT(ISNUMBER('Budget'!$C157))),"",'Budget'!$C157),"")</f>
        <v/>
      </c>
      <c r="D157" s="22">
        <f>IFERROR(IF($A157="","",SUMIFS('Commitments'!$D$8:$D$157,'Commitments'!$B$8:$B$157,$A157,'Commitments'!$E$8:$E$157,"&lt;&gt;Cancelled")),"")</f>
        <v/>
      </c>
      <c r="E157" s="22">
        <f>IFERROR(IF($A157="","",SUMIFS('Actuals'!$F$8:$F$157,'Actuals'!$C$8:$C$157,$A157)),"")</f>
        <v/>
      </c>
      <c r="F157" s="22">
        <f>IFERROR(IF(OR($A157="",AND('Budget'!$D157&lt;&gt;"",NOT(ISNUMBER('Budget'!$D157)))),"",IF('Budget'!$D157="",0,'Budget'!$D157)),"")</f>
        <v/>
      </c>
      <c r="G157" s="22">
        <f>IFERROR(IF(OR($A157="",NOT(ISNUMBER($C157)),NOT(ISNUMBER($D157))),"",MAX($C157,$D157)),"")</f>
        <v/>
      </c>
      <c r="H157" s="22">
        <f>IFERROR(IF(OR($A157="",NOT(ISNUMBER($G157)),NOT(ISNUMBER($E157)),NOT(ISNUMBER($F157))),"",MAX(0,$G157-$E157+$F157)),"")</f>
        <v/>
      </c>
      <c r="I157" s="22">
        <f>IFERROR(IF(OR($A157="",NOT(ISNUMBER($E157)),NOT(ISNUMBER($H157))),"",$E157+$H157),"")</f>
        <v/>
      </c>
      <c r="J157" s="22">
        <f>IFERROR(IF(OR($A157="",NOT(ISNUMBER($C157)),NOT(ISNUMBER($I157))),"",$C157-$I157),"")</f>
        <v/>
      </c>
      <c r="K157" s="20">
        <f>IFERROR(IF(OR($A157="",NOT(ISNUMBER($I157)),NOT(ISNUMBER($C157)),NOT(ISNUMBER('Setup'!$B$6))),"",IF($I157-$C157&gt;'Setup'!$B$6,"Review","Within threshold")),"")</f>
        <v/>
      </c>
    </row>
  </sheetData>
  <mergeCells count="1">
    <mergeCell ref="A1:K1"/>
  </mergeCells>
  <conditionalFormatting sqref="A8:K157">
    <cfRule type="expression" priority="1" dxfId="0" stopIfTrue="1">
      <formula>$K8="Review"</formula>
    </cfRule>
    <cfRule type="expression" priority="2" dxfId="1">
      <formula>$A8&lt;&gt;""</formula>
    </cfRule>
  </conditionalFormatting>
  <conditionalFormatting sqref="J8:J157">
    <cfRule type="expression" priority="3" dxfId="2">
      <formula>AND($J8&lt;0,$A8&lt;&gt;"")</formula>
    </cfRule>
    <cfRule type="expression" priority="4" dxfId="3">
      <formula>AND($J8&gt;0,$A8&lt;&gt;"")</formula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tabColor rgb="00146B4A"/>
    <outlinePr summaryBelow="1" summaryRight="1"/>
    <pageSetUpPr/>
  </sheetPr>
  <dimension ref="A1:B24"/>
  <sheetViews>
    <sheetView showGridLines="0" zoomScale="9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08" customWidth="1" min="2" max="2"/>
  </cols>
  <sheetData>
    <row r="1" ht="28" customHeight="1">
      <c r="A1" s="1" t="inlineStr">
        <is>
          <t>Instructions</t>
        </is>
      </c>
      <c r="B1" s="3" t="n"/>
    </row>
    <row r="3" ht="24" customHeight="1">
      <c r="A3" s="9" t="inlineStr">
        <is>
          <t>Getting Started</t>
        </is>
      </c>
      <c r="B3" s="9" t="inlineStr"/>
    </row>
    <row r="4" ht="52" customHeight="1">
      <c r="A4" s="23" t="inlineStr">
        <is>
          <t>1</t>
        </is>
      </c>
      <c r="B4" s="23" t="inlineStr">
        <is>
          <t>Enter the project name, reference, and forecast exception threshold on Setup.</t>
        </is>
      </c>
    </row>
    <row r="5" ht="52" customHeight="1">
      <c r="A5" s="24" t="inlineStr">
        <is>
          <t>2</t>
        </is>
      </c>
      <c r="B5" s="24" t="inlineStr">
        <is>
          <t>Add one unique cost code and budget amount per Budget row.</t>
        </is>
      </c>
    </row>
    <row r="6" ht="52" customHeight="1">
      <c r="A6" s="23" t="inlineStr">
        <is>
          <t>3</t>
        </is>
      </c>
      <c r="B6" s="23" t="inlineStr">
        <is>
          <t>Enter the current Forecast Adjustment for each cost code when remaining-cost expectations change.</t>
        </is>
      </c>
    </row>
    <row r="7" ht="52" customHeight="1">
      <c r="A7" s="24" t="inlineStr">
        <is>
          <t>4</t>
        </is>
      </c>
      <c r="B7" s="24" t="inlineStr">
        <is>
          <t>Enter vendor commitments on Commitments and select the matching Budget cost code.</t>
        </is>
      </c>
    </row>
    <row r="8" ht="52" customHeight="1">
      <c r="A8" s="23" t="inlineStr">
        <is>
          <t>5</t>
        </is>
      </c>
      <c r="B8" s="23" t="inlineStr">
        <is>
          <t>Enter invoice-based actual costs on Actuals using m/d/yyyy invoice dates.</t>
        </is>
      </c>
    </row>
    <row r="9" ht="52" customHeight="1">
      <c r="A9" s="24" t="inlineStr">
        <is>
          <t>6</t>
        </is>
      </c>
      <c r="B9" s="24" t="inlineStr">
        <is>
          <t>Review the Dashboard and Job Cost Report for budget variance and forecast exceptions.</t>
        </is>
      </c>
    </row>
    <row r="10" ht="24" customHeight="1">
      <c r="A10" s="9" t="inlineStr">
        <is>
          <t>How Forecast Works</t>
        </is>
      </c>
      <c r="B10" s="9" t="inlineStr"/>
    </row>
    <row r="11" ht="52" customHeight="1">
      <c r="A11" s="24" t="inlineStr"/>
      <c r="B11" s="24" t="inlineStr">
        <is>
          <t>The report compares each cost code’s Budget, Committed Cost, Actual Cost, and Forecast Adjustment.</t>
        </is>
      </c>
    </row>
    <row r="12" ht="52" customHeight="1">
      <c r="A12" s="23" t="inlineStr"/>
      <c r="B12" s="23" t="inlineStr">
        <is>
          <t>Cost to Complete cannot be less than USD 0.00.</t>
        </is>
      </c>
    </row>
    <row r="13" ht="52" customHeight="1">
      <c r="A13" s="24" t="inlineStr"/>
      <c r="B13" s="24" t="inlineStr">
        <is>
          <t>Forecast Adjustment changes the remaining-cost forecast; it does not revise the budget.</t>
        </is>
      </c>
    </row>
    <row r="14" ht="52" customHeight="1">
      <c r="A14" s="23" t="inlineStr"/>
      <c r="B14" s="23" t="inlineStr">
        <is>
          <t>Cancelled commitments remain in the Commitments ledger but are excluded from Committed Cost.</t>
        </is>
      </c>
    </row>
    <row r="15" ht="24" customHeight="1">
      <c r="A15" s="9" t="inlineStr">
        <is>
          <t>Data Entry Checks</t>
        </is>
      </c>
      <c r="B15" s="9" t="inlineStr"/>
    </row>
    <row r="16" ht="52" customHeight="1">
      <c r="A16" s="23" t="inlineStr"/>
      <c r="B16" s="23" t="inlineStr">
        <is>
          <t>Cost codes in Commitments and Actuals should match a Budget cost code.</t>
        </is>
      </c>
    </row>
    <row r="17" ht="52" customHeight="1">
      <c r="A17" s="24" t="inlineStr"/>
      <c r="B17" s="24" t="inlineStr">
        <is>
          <t>Review Missing Budget Code warnings before relying on Dashboard totals.</t>
        </is>
      </c>
    </row>
    <row r="18" ht="52" customHeight="1">
      <c r="A18" s="23" t="inlineStr"/>
      <c r="B18" s="23" t="inlineStr">
        <is>
          <t>The workbook contains 150 prepared rows on each operational sheet. Extend formulas, data validation, report rows, and chart ranges if more capacity is needed.</t>
        </is>
      </c>
    </row>
    <row r="19" ht="24" customHeight="1">
      <c r="A19" s="9" t="inlineStr">
        <is>
          <t>Workbook Limits</t>
        </is>
      </c>
      <c r="B19" s="9" t="inlineStr"/>
    </row>
    <row r="20" ht="52" customHeight="1">
      <c r="A20" s="23" t="inlineStr"/>
      <c r="B20" s="23" t="inlineStr">
        <is>
          <t>This workbook tracks one project only.</t>
        </is>
      </c>
    </row>
    <row r="21" ht="52" customHeight="1">
      <c r="A21" s="24" t="inlineStr"/>
      <c r="B21" s="24" t="inlineStr">
        <is>
          <t>It does not calculate WIP, earned revenue, invoicing, payments, tax treatment, financial statements, or certified profitability.</t>
        </is>
      </c>
    </row>
    <row r="22" ht="52" customHeight="1">
      <c r="A22" s="23" t="inlineStr"/>
      <c r="B22" s="23" t="inlineStr">
        <is>
          <t>It does not reconcile invoices to commitments or determine whether a commitment is fully billed.</t>
        </is>
      </c>
    </row>
    <row r="23" ht="52" customHeight="1">
      <c r="A23" s="24" t="inlineStr"/>
      <c r="B23" s="24" t="inlineStr">
        <is>
          <t>It does not perform quantity takeoff, assembly estimating, or US customary unit conversion.</t>
        </is>
      </c>
    </row>
    <row r="24" ht="52" customHeight="1">
      <c r="A24" s="23" t="inlineStr"/>
      <c r="B24" s="23" t="inlineStr">
        <is>
          <t>The results depend on user-entered budget, commitment, actual-cost, and forecast-adjustment data.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2026-09-04T09:50:44Z</dcterms:created>
  <dcterms:modified xmlns:dcterms="http://purl.org/dc/terms/" xmlns:xsi="http://www.w3.org/2001/XMLSchema-instance" xsi:type="dcterms:W3CDTF">2026-09-04T09:50:44Z</dcterms:modified>
</cp:coreProperties>
</file>